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370" windowHeight="105" activeTab="0"/>
  </bookViews>
  <sheets>
    <sheet name="Sheet 1" sheetId="1" r:id="rId1"/>
  </sheets>
  <definedNames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<sst xmlns="http://schemas.openxmlformats.org/spreadsheetml/2006/main" count="359" uniqueCount="131">
  <si>
    <t>EXHIBIT A-I-I-A-1</t>
  </si>
  <si>
    <t>EXHIBIT A-I-I-A-2</t>
  </si>
  <si>
    <t>EXHIBIT A-I-I-A-3</t>
  </si>
  <si>
    <t>EXHIBIT A-I-I-A-4</t>
  </si>
  <si>
    <t>EXHIBIT A-I-I-A-5</t>
  </si>
  <si>
    <t>FUND TYPES</t>
  </si>
  <si>
    <t>GOVERNMENTAL - GENERAL</t>
  </si>
  <si>
    <t>DESCRIPTION - FUND SOURCE</t>
  </si>
  <si>
    <t>ACCT#</t>
  </si>
  <si>
    <t>1110-0</t>
  </si>
  <si>
    <t>1130-0</t>
  </si>
  <si>
    <t>1220-0</t>
  </si>
  <si>
    <t>1221-0</t>
  </si>
  <si>
    <t>1222-0</t>
  </si>
  <si>
    <t>1230-0</t>
  </si>
  <si>
    <t>1252-0</t>
  </si>
  <si>
    <t>1260-0</t>
  </si>
  <si>
    <t>1260-9</t>
  </si>
  <si>
    <t>1275-0</t>
  </si>
  <si>
    <t>1279-0</t>
  </si>
  <si>
    <t>1310-0</t>
  </si>
  <si>
    <t>1410-0</t>
  </si>
  <si>
    <t>1413-0</t>
  </si>
  <si>
    <t>1520-0</t>
  </si>
  <si>
    <t>1720-0</t>
  </si>
  <si>
    <t>1765-0</t>
  </si>
  <si>
    <t>1766-0</t>
  </si>
  <si>
    <t>1810-0</t>
  </si>
  <si>
    <t>2130-0</t>
  </si>
  <si>
    <t>2259-0</t>
  </si>
  <si>
    <t>2901-0</t>
  </si>
  <si>
    <t>6001-0</t>
  </si>
  <si>
    <t>6002-0</t>
  </si>
  <si>
    <t>8995-0</t>
  </si>
  <si>
    <t>8997-0</t>
  </si>
  <si>
    <t>(Memo Only)</t>
  </si>
  <si>
    <t>-----------------------------------</t>
  </si>
  <si>
    <t>---------</t>
  </si>
  <si>
    <t>--------------</t>
  </si>
  <si>
    <t>REVENUES:</t>
  </si>
  <si>
    <t>1000-8999</t>
  </si>
  <si>
    <t xml:space="preserve">  STATE REVENUES</t>
  </si>
  <si>
    <t>1000-2999</t>
  </si>
  <si>
    <t xml:space="preserve">  FEDERAL REVENUES</t>
  </si>
  <si>
    <t>3000-5999</t>
  </si>
  <si>
    <t xml:space="preserve">  LOCAL REVENUES</t>
  </si>
  <si>
    <t>6000-7999</t>
  </si>
  <si>
    <t xml:space="preserve">  OTHER REVENUES</t>
  </si>
  <si>
    <t>8000-8999</t>
  </si>
  <si>
    <t>TOTAL REVENUES</t>
  </si>
  <si>
    <t>EXPENDITURES:</t>
  </si>
  <si>
    <t>1000-9899</t>
  </si>
  <si>
    <t xml:space="preserve">  INSTRUCTIONAL SERVICES</t>
  </si>
  <si>
    <t>1000-1999</t>
  </si>
  <si>
    <t xml:space="preserve">    PERSONAL SERVICES</t>
  </si>
  <si>
    <t>010-199</t>
  </si>
  <si>
    <t xml:space="preserve">    EMPLOYEE BENEFITS</t>
  </si>
  <si>
    <t>200-299</t>
  </si>
  <si>
    <t xml:space="preserve">    PURCHASED SERVICES</t>
  </si>
  <si>
    <t>300-399</t>
  </si>
  <si>
    <t xml:space="preserve">    MATERIALS &amp; SUPPLIES</t>
  </si>
  <si>
    <t>400-499</t>
  </si>
  <si>
    <t xml:space="preserve">    CAPITAL OUTLAY</t>
  </si>
  <si>
    <t>500-599</t>
  </si>
  <si>
    <t xml:space="preserve">    OTHER OBJECTS</t>
  </si>
  <si>
    <t>600-997</t>
  </si>
  <si>
    <t xml:space="preserve">      TOTAL INSTRUCTIONAL SERVICES</t>
  </si>
  <si>
    <t xml:space="preserve">  INSTRUCTIONAL SUPPORT SERVICES</t>
  </si>
  <si>
    <t>2000-2999</t>
  </si>
  <si>
    <t xml:space="preserve">      TOTAL INSTRUCTIONAL SUPPORT SERV</t>
  </si>
  <si>
    <t xml:space="preserve">  OPERATION &amp; MAINTENANCE</t>
  </si>
  <si>
    <t>3000-3999</t>
  </si>
  <si>
    <t xml:space="preserve">      TOTAL OPERATION &amp; MAINTENANCE</t>
  </si>
  <si>
    <t>EXHIBIT A-I-I-B-1</t>
  </si>
  <si>
    <t>EXHIBIT A-I-I-B-2</t>
  </si>
  <si>
    <t>EXHIBIT A-I-I-B-3</t>
  </si>
  <si>
    <t>EXHIBIT A-I-I-B-4</t>
  </si>
  <si>
    <t>EXHIBIT A-I-I-B-5</t>
  </si>
  <si>
    <t xml:space="preserve">  AUXILIARY SERVICES</t>
  </si>
  <si>
    <t>4000-4999</t>
  </si>
  <si>
    <t xml:space="preserve">  PERSONAL SERVICES</t>
  </si>
  <si>
    <t xml:space="preserve">  EMPLOYEE BENEFITS</t>
  </si>
  <si>
    <t xml:space="preserve">  PURCHASED SERVICES</t>
  </si>
  <si>
    <t xml:space="preserve">  MATERIALS &amp; SUPPLIES</t>
  </si>
  <si>
    <t xml:space="preserve">  CAPITAL OUTLAY</t>
  </si>
  <si>
    <t xml:space="preserve">  OTHER OBJECTS</t>
  </si>
  <si>
    <t xml:space="preserve">    TOTAL AUXILIARY SERVICES</t>
  </si>
  <si>
    <t>GENERAL ADMINISTRATIVE SERVICES</t>
  </si>
  <si>
    <t>6000-6999</t>
  </si>
  <si>
    <t xml:space="preserve">    TOTAL GENERAL ADMIN SERVICES</t>
  </si>
  <si>
    <t>CAPITAL OUTLAY - REAL PROPERTY</t>
  </si>
  <si>
    <t>7000-7999</t>
  </si>
  <si>
    <t xml:space="preserve">  PERSONAL SERVICES </t>
  </si>
  <si>
    <t xml:space="preserve">    TOTAL CAPITAL OUTLAY-REAL PROP.</t>
  </si>
  <si>
    <t>DEBT SERVICES</t>
  </si>
  <si>
    <t xml:space="preserve">  PRINCIPAL</t>
  </si>
  <si>
    <t>931-931</t>
  </si>
  <si>
    <t xml:space="preserve">  INTEREST</t>
  </si>
  <si>
    <t>932-932</t>
  </si>
  <si>
    <t>300-997</t>
  </si>
  <si>
    <t xml:space="preserve">    TOTAL DEBT SERVICES</t>
  </si>
  <si>
    <t>EXHIBIT A-I-I-C-1</t>
  </si>
  <si>
    <t>EXHIBIT A-I-I-C-2</t>
  </si>
  <si>
    <t>EXHIBIT A-I-I-C-3</t>
  </si>
  <si>
    <t>EXHIBIT A-I-I-C-4</t>
  </si>
  <si>
    <t>EXHIBIT A-I-I-C-5</t>
  </si>
  <si>
    <t xml:space="preserve">  OTHER EXPENDITURES</t>
  </si>
  <si>
    <t>9000-9899</t>
  </si>
  <si>
    <t xml:space="preserve">      TOTAL OTHER EXPENDITURES</t>
  </si>
  <si>
    <t>TOTAL EXPENDITURES</t>
  </si>
  <si>
    <t>OTHER FINANCING SOURCES &amp; FUND USES:</t>
  </si>
  <si>
    <t xml:space="preserve">    TRANSFERS IN</t>
  </si>
  <si>
    <t>9200-9299</t>
  </si>
  <si>
    <t xml:space="preserve">    OTHER FINANCING SOURCES</t>
  </si>
  <si>
    <t>9000-9997</t>
  </si>
  <si>
    <t xml:space="preserve">  9910</t>
  </si>
  <si>
    <t xml:space="preserve">    TRANSFERS OUT</t>
  </si>
  <si>
    <t>920-929</t>
  </si>
  <si>
    <t>9900-9999</t>
  </si>
  <si>
    <t xml:space="preserve">    OTHER FUND USES</t>
  </si>
  <si>
    <t>900-997</t>
  </si>
  <si>
    <t xml:space="preserve">      TOTAL</t>
  </si>
  <si>
    <t xml:space="preserve">  (NET)</t>
  </si>
  <si>
    <t>TOTAL EXPENDITURES, OTHER FINANCING</t>
  </si>
  <si>
    <t>SOURCES &amp; OTHER FUND USES</t>
  </si>
  <si>
    <t>(NET)</t>
  </si>
  <si>
    <t>EXCESS REVENUES &amp; OTHER FINANCING SRCS</t>
  </si>
  <si>
    <t xml:space="preserve">OVER(UNDER) EXP &amp; OTHER FUND USES </t>
  </si>
  <si>
    <t>BEGINNING FUND BALANCE - OCT 1</t>
  </si>
  <si>
    <t>0300-0399</t>
  </si>
  <si>
    <t>ENDING FUND BALANCE - SEP 30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</si>
</sst>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3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8.7109375" style="0" customWidth="1"/>
    <col min="2" max="2" width="10.7109375" style="0" customWidth="1"/>
    <col min="3" max="29" width="14.7109375" style="0" customWidth="1"/>
  </cols>
  <sheetData>
    <row r="1" spans="1:32" ht="15">
      <c r="A1" s="1"/>
      <c r="B1" s="1"/>
      <c r="C1" s="7" t="s">
        <v>0</v>
      </c>
      <c r="D1" s="7"/>
      <c r="E1" s="7"/>
      <c r="F1" s="7"/>
      <c r="G1" s="7"/>
      <c r="H1" s="7"/>
      <c r="I1" s="7" t="s">
        <v>1</v>
      </c>
      <c r="J1" s="7"/>
      <c r="K1" s="7"/>
      <c r="L1" s="7"/>
      <c r="M1" s="7"/>
      <c r="N1" s="7"/>
      <c r="O1" s="7" t="s">
        <v>2</v>
      </c>
      <c r="P1" s="7"/>
      <c r="Q1" s="7"/>
      <c r="R1" s="7"/>
      <c r="S1" s="7"/>
      <c r="T1" s="7"/>
      <c r="U1" s="7" t="s">
        <v>3</v>
      </c>
      <c r="V1" s="7"/>
      <c r="W1" s="7"/>
      <c r="X1" s="7"/>
      <c r="Y1" s="7"/>
      <c r="Z1" s="7"/>
      <c r="AA1" s="7" t="s">
        <v>4</v>
      </c>
      <c r="AB1" s="7"/>
      <c r="AC1" s="7"/>
      <c r="AD1" s="7"/>
      <c r="AE1" s="9"/>
      <c r="AF1" s="9"/>
    </row>
    <row r="2" spans="1:31" ht="15">
      <c r="A2" s="2" t="s">
        <v>5</v>
      </c>
      <c r="B2" s="1"/>
      <c r="C2" s="8" t="s">
        <v>6</v>
      </c>
      <c r="D2" s="8"/>
      <c r="E2" s="8"/>
      <c r="F2" s="8"/>
      <c r="G2" s="8"/>
      <c r="H2" s="1"/>
      <c r="I2" s="8" t="s">
        <v>6</v>
      </c>
      <c r="J2" s="8"/>
      <c r="K2" s="8"/>
      <c r="L2" s="8"/>
      <c r="M2" s="8"/>
      <c r="N2" s="1"/>
      <c r="O2" s="8" t="s">
        <v>6</v>
      </c>
      <c r="P2" s="8"/>
      <c r="Q2" s="8"/>
      <c r="R2" s="8"/>
      <c r="S2" s="8"/>
      <c r="T2" s="1"/>
      <c r="U2" s="8" t="s">
        <v>6</v>
      </c>
      <c r="V2" s="8"/>
      <c r="W2" s="8"/>
      <c r="X2" s="8"/>
      <c r="Y2" s="8"/>
      <c r="Z2" s="1"/>
      <c r="AA2" s="7" t="s">
        <v>6</v>
      </c>
      <c r="AB2" s="7"/>
      <c r="AC2" s="7"/>
      <c r="AD2" s="7"/>
      <c r="AE2" s="9"/>
    </row>
    <row r="3" spans="1:30" ht="15">
      <c r="A3" s="2" t="s">
        <v>7</v>
      </c>
      <c r="B3" s="2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 t="s">
        <v>13</v>
      </c>
      <c r="H3" s="3" t="s">
        <v>14</v>
      </c>
      <c r="I3" s="3" t="s">
        <v>15</v>
      </c>
      <c r="J3" s="3" t="s">
        <v>16</v>
      </c>
      <c r="K3" s="3" t="s">
        <v>17</v>
      </c>
      <c r="L3" s="3" t="s">
        <v>18</v>
      </c>
      <c r="M3" s="3" t="s">
        <v>19</v>
      </c>
      <c r="N3" s="3" t="s">
        <v>20</v>
      </c>
      <c r="O3" s="3" t="s">
        <v>21</v>
      </c>
      <c r="P3" s="3" t="s">
        <v>22</v>
      </c>
      <c r="Q3" s="3" t="s">
        <v>23</v>
      </c>
      <c r="R3" s="3" t="s">
        <v>24</v>
      </c>
      <c r="S3" s="3" t="s">
        <v>25</v>
      </c>
      <c r="T3" s="3" t="s">
        <v>26</v>
      </c>
      <c r="U3" s="3" t="s">
        <v>27</v>
      </c>
      <c r="V3" s="3" t="s">
        <v>28</v>
      </c>
      <c r="W3" s="3" t="s">
        <v>29</v>
      </c>
      <c r="X3" s="3" t="s">
        <v>30</v>
      </c>
      <c r="Y3" s="3" t="s">
        <v>31</v>
      </c>
      <c r="Z3" s="3" t="s">
        <v>32</v>
      </c>
      <c r="AA3" s="3" t="s">
        <v>33</v>
      </c>
      <c r="AB3" s="3" t="s">
        <v>34</v>
      </c>
      <c r="AC3" s="3" t="s">
        <v>35</v>
      </c>
      <c r="AD3" s="1"/>
    </row>
    <row r="4" spans="1:30" ht="15">
      <c r="A4" s="2" t="s">
        <v>36</v>
      </c>
      <c r="B4" s="2" t="s">
        <v>37</v>
      </c>
      <c r="C4" s="3" t="s">
        <v>38</v>
      </c>
      <c r="D4" s="3" t="s">
        <v>38</v>
      </c>
      <c r="E4" s="3" t="s">
        <v>38</v>
      </c>
      <c r="F4" s="3" t="s">
        <v>38</v>
      </c>
      <c r="G4" s="3" t="s">
        <v>38</v>
      </c>
      <c r="H4" s="3" t="s">
        <v>38</v>
      </c>
      <c r="I4" s="3" t="s">
        <v>38</v>
      </c>
      <c r="J4" s="3" t="s">
        <v>38</v>
      </c>
      <c r="K4" s="3" t="s">
        <v>38</v>
      </c>
      <c r="L4" s="3" t="s">
        <v>38</v>
      </c>
      <c r="M4" s="3" t="s">
        <v>38</v>
      </c>
      <c r="N4" s="3" t="s">
        <v>38</v>
      </c>
      <c r="O4" s="3" t="s">
        <v>38</v>
      </c>
      <c r="P4" s="3" t="s">
        <v>38</v>
      </c>
      <c r="Q4" s="3" t="s">
        <v>38</v>
      </c>
      <c r="R4" s="3" t="s">
        <v>38</v>
      </c>
      <c r="S4" s="3" t="s">
        <v>38</v>
      </c>
      <c r="T4" s="3" t="s">
        <v>38</v>
      </c>
      <c r="U4" s="3" t="s">
        <v>38</v>
      </c>
      <c r="V4" s="3" t="s">
        <v>38</v>
      </c>
      <c r="W4" s="3" t="s">
        <v>38</v>
      </c>
      <c r="X4" s="3" t="s">
        <v>38</v>
      </c>
      <c r="Y4" s="3" t="s">
        <v>38</v>
      </c>
      <c r="Z4" s="3" t="s">
        <v>38</v>
      </c>
      <c r="AA4" s="3" t="s">
        <v>38</v>
      </c>
      <c r="AB4" s="3" t="s">
        <v>38</v>
      </c>
      <c r="AC4" s="3" t="s">
        <v>38</v>
      </c>
      <c r="AD4" s="1"/>
    </row>
    <row r="5" spans="1:30" ht="9.75" customHeight="1">
      <c r="A5" s="4" t="s">
        <v>39</v>
      </c>
      <c r="B5" s="5" t="s">
        <v>40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9.75" customHeight="1">
      <c r="A6" s="4" t="s">
        <v>41</v>
      </c>
      <c r="B6" s="5" t="s">
        <v>42</v>
      </c>
      <c r="C6" s="6">
        <v>10963261</v>
      </c>
      <c r="D6" s="6">
        <v>0</v>
      </c>
      <c r="E6" s="6">
        <v>126636</v>
      </c>
      <c r="F6" s="6">
        <v>42711</v>
      </c>
      <c r="G6" s="6">
        <v>24517</v>
      </c>
      <c r="H6" s="6">
        <v>152245</v>
      </c>
      <c r="I6" s="6">
        <v>1825</v>
      </c>
      <c r="J6" s="6">
        <v>0</v>
      </c>
      <c r="K6" s="6">
        <v>0</v>
      </c>
      <c r="L6" s="6">
        <v>6985</v>
      </c>
      <c r="M6" s="6">
        <v>1000</v>
      </c>
      <c r="N6" s="6">
        <v>1557830</v>
      </c>
      <c r="O6" s="6">
        <v>65061</v>
      </c>
      <c r="P6" s="6">
        <v>0</v>
      </c>
      <c r="Q6" s="6">
        <v>3515</v>
      </c>
      <c r="R6" s="6">
        <v>368678.64</v>
      </c>
      <c r="S6" s="6">
        <v>112594</v>
      </c>
      <c r="T6" s="6">
        <v>12500</v>
      </c>
      <c r="U6" s="6">
        <v>0</v>
      </c>
      <c r="V6" s="6">
        <v>1533</v>
      </c>
      <c r="W6" s="6">
        <v>543.44</v>
      </c>
      <c r="X6" s="6">
        <v>50000</v>
      </c>
      <c r="Y6" s="6">
        <v>20000</v>
      </c>
      <c r="Z6" s="6">
        <v>0</v>
      </c>
      <c r="AA6" s="6">
        <v>0</v>
      </c>
      <c r="AB6" s="6">
        <v>0</v>
      </c>
      <c r="AC6" s="6">
        <f>C6+D6+E6+F6+G6+H6+I6+J6+K6+L6+M6+N6+O6+P6+Q6+R6+S6+T6+U6+V6+W6+X6+Y6+Z6+AA6+AB6</f>
        <v>13511435.08</v>
      </c>
      <c r="AD6" s="1"/>
    </row>
    <row r="7" spans="1:30" ht="9.75" customHeight="1">
      <c r="A7" s="4" t="s">
        <v>43</v>
      </c>
      <c r="B7" s="5" t="s">
        <v>44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125098.18</v>
      </c>
      <c r="Z7" s="6">
        <v>0</v>
      </c>
      <c r="AA7" s="6">
        <v>0</v>
      </c>
      <c r="AB7" s="6">
        <v>0</v>
      </c>
      <c r="AC7" s="6">
        <f>C7+D7+E7+F7+G7+H7+I7+J7+K7+L7+M7+N7+O7+P7+Q7+R7+S7+T7+U7+V7+W7+X7+Y7+Z7+AA7+AB7</f>
        <v>125098.18</v>
      </c>
      <c r="AD7" s="1"/>
    </row>
    <row r="8" spans="1:30" ht="9.75" customHeight="1">
      <c r="A8" s="4" t="s">
        <v>45</v>
      </c>
      <c r="B8" s="5" t="s">
        <v>46</v>
      </c>
      <c r="C8" s="6">
        <v>1320370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6">
        <v>4173291.47</v>
      </c>
      <c r="Z8" s="6">
        <v>68750</v>
      </c>
      <c r="AA8" s="6">
        <v>0</v>
      </c>
      <c r="AB8" s="6">
        <v>0</v>
      </c>
      <c r="AC8" s="6">
        <f>C8+D8+E8+F8+G8+H8+I8+J8+K8+L8+M8+N8+O8+P8+Q8+R8+S8+T8+U8+V8+W8+X8+Y8+Z8+AA8+AB8</f>
        <v>5562411.470000001</v>
      </c>
      <c r="AD8" s="1"/>
    </row>
    <row r="9" spans="1:30" ht="9.75" customHeight="1">
      <c r="A9" s="4" t="s">
        <v>47</v>
      </c>
      <c r="B9" s="5" t="s">
        <v>48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327.18</v>
      </c>
      <c r="Z9" s="6">
        <v>0</v>
      </c>
      <c r="AA9" s="6">
        <v>25047.68</v>
      </c>
      <c r="AB9" s="6">
        <v>0</v>
      </c>
      <c r="AC9" s="6">
        <f>C9+D9+E9+F9+G9+H9+I9+J9+K9+L9+M9+N9+O9+P9+Q9+R9+S9+T9+U9+V9+W9+X9+Y9+Z9+AA9+AB9</f>
        <v>25374.86</v>
      </c>
      <c r="AD9" s="1"/>
    </row>
    <row r="10" spans="1:30" ht="9.75" customHeight="1">
      <c r="A10" s="4" t="s">
        <v>49</v>
      </c>
      <c r="B10" s="1"/>
      <c r="C10" s="6">
        <f aca="true" t="shared" si="0" ref="C10:AB10">+SUM(C6:C9)</f>
        <v>12283631</v>
      </c>
      <c r="D10" s="6">
        <f t="shared" si="0"/>
        <v>0</v>
      </c>
      <c r="E10" s="6">
        <f t="shared" si="0"/>
        <v>126636</v>
      </c>
      <c r="F10" s="6">
        <f t="shared" si="0"/>
        <v>42711</v>
      </c>
      <c r="G10" s="6">
        <f t="shared" si="0"/>
        <v>24517</v>
      </c>
      <c r="H10" s="6">
        <f t="shared" si="0"/>
        <v>152245</v>
      </c>
      <c r="I10" s="6">
        <f t="shared" si="0"/>
        <v>1825</v>
      </c>
      <c r="J10" s="6">
        <f t="shared" si="0"/>
        <v>0</v>
      </c>
      <c r="K10" s="6">
        <f t="shared" si="0"/>
        <v>0</v>
      </c>
      <c r="L10" s="6">
        <f t="shared" si="0"/>
        <v>6985</v>
      </c>
      <c r="M10" s="6">
        <f t="shared" si="0"/>
        <v>1000</v>
      </c>
      <c r="N10" s="6">
        <f t="shared" si="0"/>
        <v>1557830</v>
      </c>
      <c r="O10" s="6">
        <f t="shared" si="0"/>
        <v>65061</v>
      </c>
      <c r="P10" s="6">
        <f t="shared" si="0"/>
        <v>0</v>
      </c>
      <c r="Q10" s="6">
        <f t="shared" si="0"/>
        <v>3515</v>
      </c>
      <c r="R10" s="6">
        <f t="shared" si="0"/>
        <v>368678.64</v>
      </c>
      <c r="S10" s="6">
        <f t="shared" si="0"/>
        <v>112594</v>
      </c>
      <c r="T10" s="6">
        <f t="shared" si="0"/>
        <v>12500</v>
      </c>
      <c r="U10" s="6">
        <f t="shared" si="0"/>
        <v>0</v>
      </c>
      <c r="V10" s="6">
        <f t="shared" si="0"/>
        <v>1533</v>
      </c>
      <c r="W10" s="6">
        <f t="shared" si="0"/>
        <v>543.44</v>
      </c>
      <c r="X10" s="6">
        <f t="shared" si="0"/>
        <v>50000</v>
      </c>
      <c r="Y10" s="6">
        <f t="shared" si="0"/>
        <v>4318716.83</v>
      </c>
      <c r="Z10" s="6">
        <f t="shared" si="0"/>
        <v>68750</v>
      </c>
      <c r="AA10" s="6">
        <f t="shared" si="0"/>
        <v>25047.68</v>
      </c>
      <c r="AB10" s="6">
        <f t="shared" si="0"/>
        <v>0</v>
      </c>
      <c r="AC10" s="6">
        <f>C10+D10+E10+F10+G10+H10+I10+J10+K10+L10+M10+N10+O10+P10+Q10+R10+S10+T10+U10+V10+W10+X10+Y10+Z10+AA10+AB10</f>
        <v>19224319.59</v>
      </c>
      <c r="AD10" s="1"/>
    </row>
    <row r="11" spans="1:30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9.75" customHeight="1">
      <c r="A12" s="4" t="s">
        <v>50</v>
      </c>
      <c r="B12" s="5" t="s">
        <v>51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9.75" customHeight="1">
      <c r="A13" s="4" t="s">
        <v>52</v>
      </c>
      <c r="B13" s="5" t="s">
        <v>53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9.75" customHeight="1">
      <c r="A14" s="4" t="s">
        <v>54</v>
      </c>
      <c r="B14" s="5" t="s">
        <v>55</v>
      </c>
      <c r="C14" s="6">
        <v>6227228.25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26741.7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6">
        <v>447870.02</v>
      </c>
      <c r="Z14" s="6">
        <v>25825</v>
      </c>
      <c r="AA14" s="6">
        <v>0</v>
      </c>
      <c r="AB14" s="6">
        <v>0</v>
      </c>
      <c r="AC14" s="6">
        <f aca="true" t="shared" si="1" ref="AC14:AC20">C14+D14+E14+F14+G14+H14+I14+J14+K14+L14+M14+N14+O14+P14+Q14+R14+S14+T14+U14+V14+W14+X14+Y14+Z14+AA14+AB14</f>
        <v>6727664.970000001</v>
      </c>
      <c r="AD14" s="1"/>
    </row>
    <row r="15" spans="1:30" ht="9.75" customHeight="1">
      <c r="A15" s="4" t="s">
        <v>56</v>
      </c>
      <c r="B15" s="5" t="s">
        <v>57</v>
      </c>
      <c r="C15" s="6">
        <v>2417321.8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10027.46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6">
        <v>145662.72</v>
      </c>
      <c r="Z15" s="6">
        <v>5024.81</v>
      </c>
      <c r="AA15" s="6">
        <v>0</v>
      </c>
      <c r="AB15" s="6">
        <v>0</v>
      </c>
      <c r="AC15" s="6">
        <f t="shared" si="1"/>
        <v>2578036.79</v>
      </c>
      <c r="AD15" s="1"/>
    </row>
    <row r="16" spans="1:30" ht="9.75" customHeight="1">
      <c r="A16" s="4" t="s">
        <v>58</v>
      </c>
      <c r="B16" s="5" t="s">
        <v>59</v>
      </c>
      <c r="C16" s="6">
        <v>151915.88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9391.63</v>
      </c>
      <c r="L16" s="6">
        <v>4700</v>
      </c>
      <c r="M16" s="6">
        <v>0</v>
      </c>
      <c r="N16" s="6">
        <v>0</v>
      </c>
      <c r="O16" s="6">
        <v>1199.86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197581.67</v>
      </c>
      <c r="Z16" s="6">
        <v>5512.09</v>
      </c>
      <c r="AA16" s="6">
        <v>0</v>
      </c>
      <c r="AB16" s="6">
        <v>0</v>
      </c>
      <c r="AC16" s="6">
        <f t="shared" si="1"/>
        <v>370301.13000000006</v>
      </c>
      <c r="AD16" s="1"/>
    </row>
    <row r="17" spans="1:30" ht="9.75" customHeight="1">
      <c r="A17" s="4" t="s">
        <v>60</v>
      </c>
      <c r="B17" s="5" t="s">
        <v>61</v>
      </c>
      <c r="C17" s="6">
        <v>183862.81</v>
      </c>
      <c r="D17" s="6">
        <v>0</v>
      </c>
      <c r="E17" s="6">
        <v>0</v>
      </c>
      <c r="F17" s="6">
        <v>0</v>
      </c>
      <c r="G17" s="6">
        <v>24517</v>
      </c>
      <c r="H17" s="6">
        <v>0</v>
      </c>
      <c r="I17" s="6">
        <v>797.6</v>
      </c>
      <c r="J17" s="6">
        <v>0</v>
      </c>
      <c r="K17" s="6">
        <v>1522.37</v>
      </c>
      <c r="L17" s="6">
        <v>1236.08</v>
      </c>
      <c r="M17" s="6">
        <v>0</v>
      </c>
      <c r="N17" s="6">
        <v>0</v>
      </c>
      <c r="O17" s="6">
        <v>2012.92</v>
      </c>
      <c r="P17" s="6">
        <v>14896.45</v>
      </c>
      <c r="Q17" s="6">
        <v>0</v>
      </c>
      <c r="R17" s="6">
        <v>0</v>
      </c>
      <c r="S17" s="6">
        <v>56450.06</v>
      </c>
      <c r="T17" s="6">
        <v>10760.2</v>
      </c>
      <c r="U17" s="6">
        <v>0</v>
      </c>
      <c r="V17" s="6">
        <v>0</v>
      </c>
      <c r="W17" s="6">
        <v>0</v>
      </c>
      <c r="X17" s="6">
        <v>39064.82</v>
      </c>
      <c r="Y17" s="6">
        <v>343429.1</v>
      </c>
      <c r="Z17" s="6">
        <v>9771.29</v>
      </c>
      <c r="AA17" s="6">
        <v>0</v>
      </c>
      <c r="AB17" s="6">
        <v>0</v>
      </c>
      <c r="AC17" s="6">
        <f t="shared" si="1"/>
        <v>688320.7000000001</v>
      </c>
      <c r="AD17" s="1"/>
    </row>
    <row r="18" spans="1:30" ht="9.75" customHeight="1">
      <c r="A18" s="4" t="s">
        <v>62</v>
      </c>
      <c r="B18" s="5" t="s">
        <v>63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f t="shared" si="1"/>
        <v>0</v>
      </c>
      <c r="AD18" s="1"/>
    </row>
    <row r="19" spans="1:30" ht="9.75" customHeight="1">
      <c r="A19" s="4" t="s">
        <v>64</v>
      </c>
      <c r="B19" s="5" t="s">
        <v>65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57955.11</v>
      </c>
      <c r="Z19" s="6">
        <v>0</v>
      </c>
      <c r="AA19" s="6">
        <v>0</v>
      </c>
      <c r="AB19" s="6">
        <v>0</v>
      </c>
      <c r="AC19" s="6">
        <f t="shared" si="1"/>
        <v>57955.11</v>
      </c>
      <c r="AD19" s="1"/>
    </row>
    <row r="20" spans="1:30" ht="9.75" customHeight="1">
      <c r="A20" s="4" t="s">
        <v>66</v>
      </c>
      <c r="B20" s="1"/>
      <c r="C20" s="6">
        <f aca="true" t="shared" si="2" ref="C20:AB20">+SUM(C14:C19)</f>
        <v>8980328.740000002</v>
      </c>
      <c r="D20" s="6">
        <f t="shared" si="2"/>
        <v>0</v>
      </c>
      <c r="E20" s="6">
        <f t="shared" si="2"/>
        <v>0</v>
      </c>
      <c r="F20" s="6">
        <f t="shared" si="2"/>
        <v>0</v>
      </c>
      <c r="G20" s="6">
        <f t="shared" si="2"/>
        <v>24517</v>
      </c>
      <c r="H20" s="6">
        <f t="shared" si="2"/>
        <v>0</v>
      </c>
      <c r="I20" s="6">
        <f t="shared" si="2"/>
        <v>797.6</v>
      </c>
      <c r="J20" s="6">
        <f t="shared" si="2"/>
        <v>0</v>
      </c>
      <c r="K20" s="6">
        <f t="shared" si="2"/>
        <v>10914</v>
      </c>
      <c r="L20" s="6">
        <f t="shared" si="2"/>
        <v>5936.08</v>
      </c>
      <c r="M20" s="6">
        <f t="shared" si="2"/>
        <v>0</v>
      </c>
      <c r="N20" s="6">
        <f t="shared" si="2"/>
        <v>0</v>
      </c>
      <c r="O20" s="6">
        <f t="shared" si="2"/>
        <v>39981.94</v>
      </c>
      <c r="P20" s="6">
        <f t="shared" si="2"/>
        <v>14896.45</v>
      </c>
      <c r="Q20" s="6">
        <f t="shared" si="2"/>
        <v>0</v>
      </c>
      <c r="R20" s="6">
        <f t="shared" si="2"/>
        <v>0</v>
      </c>
      <c r="S20" s="6">
        <f t="shared" si="2"/>
        <v>56450.06</v>
      </c>
      <c r="T20" s="6">
        <f t="shared" si="2"/>
        <v>10760.2</v>
      </c>
      <c r="U20" s="6">
        <f t="shared" si="2"/>
        <v>0</v>
      </c>
      <c r="V20" s="6">
        <f t="shared" si="2"/>
        <v>0</v>
      </c>
      <c r="W20" s="6">
        <f t="shared" si="2"/>
        <v>0</v>
      </c>
      <c r="X20" s="6">
        <f t="shared" si="2"/>
        <v>39064.82</v>
      </c>
      <c r="Y20" s="6">
        <f t="shared" si="2"/>
        <v>1192498.62</v>
      </c>
      <c r="Z20" s="6">
        <f t="shared" si="2"/>
        <v>46133.19</v>
      </c>
      <c r="AA20" s="6">
        <f t="shared" si="2"/>
        <v>0</v>
      </c>
      <c r="AB20" s="6">
        <f t="shared" si="2"/>
        <v>0</v>
      </c>
      <c r="AC20" s="6">
        <f t="shared" si="1"/>
        <v>10422278.700000001</v>
      </c>
      <c r="AD20" s="1"/>
    </row>
    <row r="21" spans="1:30" ht="9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9.75" customHeight="1">
      <c r="A22" s="4" t="s">
        <v>67</v>
      </c>
      <c r="B22" s="5" t="s">
        <v>68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9.75" customHeight="1">
      <c r="A23" s="4" t="s">
        <v>54</v>
      </c>
      <c r="B23" s="5" t="s">
        <v>55</v>
      </c>
      <c r="C23" s="6">
        <v>1431555.58</v>
      </c>
      <c r="D23" s="6">
        <v>0</v>
      </c>
      <c r="E23" s="6">
        <v>89948.65</v>
      </c>
      <c r="F23" s="6">
        <v>0</v>
      </c>
      <c r="G23" s="6">
        <v>0</v>
      </c>
      <c r="H23" s="6">
        <v>106408.89</v>
      </c>
      <c r="I23" s="6">
        <v>0</v>
      </c>
      <c r="J23" s="6">
        <v>0</v>
      </c>
      <c r="K23" s="6">
        <v>0</v>
      </c>
      <c r="L23" s="6">
        <v>0</v>
      </c>
      <c r="M23" s="6">
        <v>838.76</v>
      </c>
      <c r="N23" s="6">
        <v>0</v>
      </c>
      <c r="O23" s="6">
        <v>19006.92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>
        <v>365806.76</v>
      </c>
      <c r="Z23" s="6">
        <v>0</v>
      </c>
      <c r="AA23" s="6">
        <v>0</v>
      </c>
      <c r="AB23" s="6">
        <v>0</v>
      </c>
      <c r="AC23" s="6">
        <f aca="true" t="shared" si="3" ref="AC23:AC29">C23+D23+E23+F23+G23+H23+I23+J23+K23+L23+M23+N23+O23+P23+Q23+R23+S23+T23+U23+V23+W23+X23+Y23+Z23+AA23+AB23</f>
        <v>2013565.5599999998</v>
      </c>
      <c r="AD23" s="1"/>
    </row>
    <row r="24" spans="1:30" ht="9.75" customHeight="1">
      <c r="A24" s="4" t="s">
        <v>56</v>
      </c>
      <c r="B24" s="5" t="s">
        <v>57</v>
      </c>
      <c r="C24" s="6">
        <v>549389.16</v>
      </c>
      <c r="D24" s="6">
        <v>0</v>
      </c>
      <c r="E24" s="6">
        <v>36687.35</v>
      </c>
      <c r="F24" s="6">
        <v>0</v>
      </c>
      <c r="G24" s="6">
        <v>0</v>
      </c>
      <c r="H24" s="6">
        <v>36318.99</v>
      </c>
      <c r="I24" s="6">
        <v>0</v>
      </c>
      <c r="J24" s="6">
        <v>0</v>
      </c>
      <c r="K24" s="6">
        <v>0</v>
      </c>
      <c r="L24" s="6">
        <v>0</v>
      </c>
      <c r="M24" s="6">
        <v>161.24</v>
      </c>
      <c r="N24" s="6">
        <v>0</v>
      </c>
      <c r="O24" s="6">
        <v>6072.14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114211.09</v>
      </c>
      <c r="Z24" s="6">
        <v>0</v>
      </c>
      <c r="AA24" s="6">
        <v>0</v>
      </c>
      <c r="AB24" s="6">
        <v>0</v>
      </c>
      <c r="AC24" s="6">
        <f t="shared" si="3"/>
        <v>742839.97</v>
      </c>
      <c r="AD24" s="1"/>
    </row>
    <row r="25" spans="1:30" ht="9.75" customHeight="1">
      <c r="A25" s="4" t="s">
        <v>58</v>
      </c>
      <c r="B25" s="5" t="s">
        <v>59</v>
      </c>
      <c r="C25" s="6">
        <v>23561.33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1027.4</v>
      </c>
      <c r="J25" s="6">
        <v>100</v>
      </c>
      <c r="K25" s="6">
        <v>1995.74</v>
      </c>
      <c r="L25" s="6">
        <v>1048.92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394376.82</v>
      </c>
      <c r="Z25" s="6">
        <v>0</v>
      </c>
      <c r="AA25" s="6">
        <v>0</v>
      </c>
      <c r="AB25" s="6">
        <v>0</v>
      </c>
      <c r="AC25" s="6">
        <f t="shared" si="3"/>
        <v>422110.21</v>
      </c>
      <c r="AD25" s="1"/>
    </row>
    <row r="26" spans="1:30" ht="9.75" customHeight="1">
      <c r="A26" s="4" t="s">
        <v>60</v>
      </c>
      <c r="B26" s="5" t="s">
        <v>61</v>
      </c>
      <c r="C26" s="6">
        <v>10113.83</v>
      </c>
      <c r="D26" s="6">
        <v>0</v>
      </c>
      <c r="E26" s="6">
        <v>0</v>
      </c>
      <c r="F26" s="6">
        <v>0</v>
      </c>
      <c r="G26" s="6">
        <v>0</v>
      </c>
      <c r="H26" s="6">
        <v>9517.12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>
        <v>9824.62</v>
      </c>
      <c r="Z26" s="6">
        <v>0</v>
      </c>
      <c r="AA26" s="6">
        <v>0</v>
      </c>
      <c r="AB26" s="6">
        <v>0</v>
      </c>
      <c r="AC26" s="6">
        <f t="shared" si="3"/>
        <v>29455.57</v>
      </c>
      <c r="AD26" s="1"/>
    </row>
    <row r="27" spans="1:30" ht="9.75" customHeight="1">
      <c r="A27" s="4" t="s">
        <v>62</v>
      </c>
      <c r="B27" s="5" t="s">
        <v>63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>
        <v>0</v>
      </c>
      <c r="Z27" s="6">
        <v>0</v>
      </c>
      <c r="AA27" s="6">
        <v>0</v>
      </c>
      <c r="AB27" s="6">
        <v>0</v>
      </c>
      <c r="AC27" s="6">
        <f t="shared" si="3"/>
        <v>0</v>
      </c>
      <c r="AD27" s="1"/>
    </row>
    <row r="28" spans="1:30" ht="9.75" customHeight="1">
      <c r="A28" s="4" t="s">
        <v>64</v>
      </c>
      <c r="B28" s="5" t="s">
        <v>65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11763</v>
      </c>
      <c r="Z28" s="6">
        <v>0</v>
      </c>
      <c r="AA28" s="6">
        <v>0</v>
      </c>
      <c r="AB28" s="6">
        <v>0</v>
      </c>
      <c r="AC28" s="6">
        <f t="shared" si="3"/>
        <v>11763</v>
      </c>
      <c r="AD28" s="1"/>
    </row>
    <row r="29" spans="1:30" ht="9.75" customHeight="1">
      <c r="A29" s="4" t="s">
        <v>69</v>
      </c>
      <c r="B29" s="1"/>
      <c r="C29" s="6">
        <f aca="true" t="shared" si="4" ref="C29:AB29">+SUM(C23:C28)</f>
        <v>2014619.9000000004</v>
      </c>
      <c r="D29" s="6">
        <f t="shared" si="4"/>
        <v>0</v>
      </c>
      <c r="E29" s="6">
        <f t="shared" si="4"/>
        <v>126636</v>
      </c>
      <c r="F29" s="6">
        <f t="shared" si="4"/>
        <v>0</v>
      </c>
      <c r="G29" s="6">
        <f t="shared" si="4"/>
        <v>0</v>
      </c>
      <c r="H29" s="6">
        <f t="shared" si="4"/>
        <v>152245</v>
      </c>
      <c r="I29" s="6">
        <f t="shared" si="4"/>
        <v>1027.4</v>
      </c>
      <c r="J29" s="6">
        <f t="shared" si="4"/>
        <v>100</v>
      </c>
      <c r="K29" s="6">
        <f t="shared" si="4"/>
        <v>1995.74</v>
      </c>
      <c r="L29" s="6">
        <f t="shared" si="4"/>
        <v>1048.92</v>
      </c>
      <c r="M29" s="6">
        <f t="shared" si="4"/>
        <v>1000</v>
      </c>
      <c r="N29" s="6">
        <f t="shared" si="4"/>
        <v>0</v>
      </c>
      <c r="O29" s="6">
        <f t="shared" si="4"/>
        <v>25079.059999999998</v>
      </c>
      <c r="P29" s="6">
        <f t="shared" si="4"/>
        <v>0</v>
      </c>
      <c r="Q29" s="6">
        <f t="shared" si="4"/>
        <v>0</v>
      </c>
      <c r="R29" s="6">
        <f t="shared" si="4"/>
        <v>0</v>
      </c>
      <c r="S29" s="6">
        <f t="shared" si="4"/>
        <v>0</v>
      </c>
      <c r="T29" s="6">
        <f t="shared" si="4"/>
        <v>0</v>
      </c>
      <c r="U29" s="6">
        <f t="shared" si="4"/>
        <v>0</v>
      </c>
      <c r="V29" s="6">
        <f t="shared" si="4"/>
        <v>0</v>
      </c>
      <c r="W29" s="6">
        <f t="shared" si="4"/>
        <v>0</v>
      </c>
      <c r="X29" s="6">
        <f t="shared" si="4"/>
        <v>0</v>
      </c>
      <c r="Y29" s="6">
        <f t="shared" si="4"/>
        <v>895982.2899999999</v>
      </c>
      <c r="Z29" s="6">
        <f t="shared" si="4"/>
        <v>0</v>
      </c>
      <c r="AA29" s="6">
        <f t="shared" si="4"/>
        <v>0</v>
      </c>
      <c r="AB29" s="6">
        <f t="shared" si="4"/>
        <v>0</v>
      </c>
      <c r="AC29" s="6">
        <f t="shared" si="3"/>
        <v>3219734.3100000005</v>
      </c>
      <c r="AD29" s="1"/>
    </row>
    <row r="30" spans="1:30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9.75" customHeight="1">
      <c r="A31" s="4" t="s">
        <v>70</v>
      </c>
      <c r="B31" s="5" t="s">
        <v>71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9.75" customHeight="1">
      <c r="A32" s="4" t="s">
        <v>54</v>
      </c>
      <c r="B32" s="5" t="s">
        <v>55</v>
      </c>
      <c r="C32" s="6">
        <v>139863.9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197976.09</v>
      </c>
      <c r="Z32" s="6">
        <v>0</v>
      </c>
      <c r="AA32" s="6">
        <v>0</v>
      </c>
      <c r="AB32" s="6">
        <v>0</v>
      </c>
      <c r="AC32" s="6">
        <f aca="true" t="shared" si="5" ref="AC32:AC38">C32+D32+E32+F32+G32+H32+I32+J32+K32+L32+M32+N32+O32+P32+Q32+R32+S32+T32+U32+V32+W32+X32+Y32+Z32+AA32+AB32</f>
        <v>337839.99</v>
      </c>
      <c r="AD32" s="1"/>
    </row>
    <row r="33" spans="1:30" ht="9.75" customHeight="1">
      <c r="A33" s="4" t="s">
        <v>56</v>
      </c>
      <c r="B33" s="5" t="s">
        <v>57</v>
      </c>
      <c r="C33" s="6">
        <v>86637.26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69902.55</v>
      </c>
      <c r="Z33" s="6">
        <v>0</v>
      </c>
      <c r="AA33" s="6">
        <v>0</v>
      </c>
      <c r="AB33" s="6">
        <v>0</v>
      </c>
      <c r="AC33" s="6">
        <f t="shared" si="5"/>
        <v>156539.81</v>
      </c>
      <c r="AD33" s="1"/>
    </row>
    <row r="34" spans="1:30" ht="9.75" customHeight="1">
      <c r="A34" s="4" t="s">
        <v>58</v>
      </c>
      <c r="B34" s="5" t="s">
        <v>59</v>
      </c>
      <c r="C34" s="6">
        <v>673849.41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500660.68</v>
      </c>
      <c r="Z34" s="6">
        <v>5220</v>
      </c>
      <c r="AA34" s="6">
        <v>0</v>
      </c>
      <c r="AB34" s="6">
        <v>0</v>
      </c>
      <c r="AC34" s="6">
        <f t="shared" si="5"/>
        <v>1179730.09</v>
      </c>
      <c r="AD34" s="1"/>
    </row>
    <row r="35" spans="1:30" ht="9.75" customHeight="1">
      <c r="A35" s="4" t="s">
        <v>60</v>
      </c>
      <c r="B35" s="5" t="s">
        <v>61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448108.59</v>
      </c>
      <c r="Z35" s="6">
        <v>3296.17</v>
      </c>
      <c r="AA35" s="6">
        <v>0</v>
      </c>
      <c r="AB35" s="6">
        <v>0</v>
      </c>
      <c r="AC35" s="6">
        <f t="shared" si="5"/>
        <v>451404.76</v>
      </c>
      <c r="AD35" s="1"/>
    </row>
    <row r="36" spans="1:30" ht="9.75" customHeight="1">
      <c r="A36" s="4" t="s">
        <v>62</v>
      </c>
      <c r="B36" s="5" t="s">
        <v>63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7700</v>
      </c>
      <c r="Z36" s="6">
        <v>0</v>
      </c>
      <c r="AA36" s="6">
        <v>0</v>
      </c>
      <c r="AB36" s="6">
        <v>0</v>
      </c>
      <c r="AC36" s="6">
        <f t="shared" si="5"/>
        <v>7700</v>
      </c>
      <c r="AD36" s="1"/>
    </row>
    <row r="37" spans="1:30" ht="9.75" customHeight="1">
      <c r="A37" s="4" t="s">
        <v>64</v>
      </c>
      <c r="B37" s="5" t="s">
        <v>65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>
        <v>7348.56</v>
      </c>
      <c r="Z37" s="6">
        <v>0</v>
      </c>
      <c r="AA37" s="6">
        <v>0</v>
      </c>
      <c r="AB37" s="6">
        <v>0</v>
      </c>
      <c r="AC37" s="6">
        <f t="shared" si="5"/>
        <v>7348.56</v>
      </c>
      <c r="AD37" s="1"/>
    </row>
    <row r="38" spans="1:30" ht="9.75" customHeight="1">
      <c r="A38" s="4" t="s">
        <v>72</v>
      </c>
      <c r="B38" s="1"/>
      <c r="C38" s="6">
        <f aca="true" t="shared" si="6" ref="C38:AB38">+SUM(C32:C37)</f>
        <v>900350.5700000001</v>
      </c>
      <c r="D38" s="6">
        <f t="shared" si="6"/>
        <v>0</v>
      </c>
      <c r="E38" s="6">
        <f t="shared" si="6"/>
        <v>0</v>
      </c>
      <c r="F38" s="6">
        <f t="shared" si="6"/>
        <v>0</v>
      </c>
      <c r="G38" s="6">
        <f t="shared" si="6"/>
        <v>0</v>
      </c>
      <c r="H38" s="6">
        <f t="shared" si="6"/>
        <v>0</v>
      </c>
      <c r="I38" s="6">
        <f t="shared" si="6"/>
        <v>0</v>
      </c>
      <c r="J38" s="6">
        <f t="shared" si="6"/>
        <v>0</v>
      </c>
      <c r="K38" s="6">
        <f t="shared" si="6"/>
        <v>0</v>
      </c>
      <c r="L38" s="6">
        <f t="shared" si="6"/>
        <v>0</v>
      </c>
      <c r="M38" s="6">
        <f t="shared" si="6"/>
        <v>0</v>
      </c>
      <c r="N38" s="6">
        <f t="shared" si="6"/>
        <v>0</v>
      </c>
      <c r="O38" s="6">
        <f t="shared" si="6"/>
        <v>0</v>
      </c>
      <c r="P38" s="6">
        <f t="shared" si="6"/>
        <v>0</v>
      </c>
      <c r="Q38" s="6">
        <f t="shared" si="6"/>
        <v>0</v>
      </c>
      <c r="R38" s="6">
        <f t="shared" si="6"/>
        <v>0</v>
      </c>
      <c r="S38" s="6">
        <f t="shared" si="6"/>
        <v>0</v>
      </c>
      <c r="T38" s="6">
        <f t="shared" si="6"/>
        <v>0</v>
      </c>
      <c r="U38" s="6">
        <f t="shared" si="6"/>
        <v>0</v>
      </c>
      <c r="V38" s="6">
        <f t="shared" si="6"/>
        <v>0</v>
      </c>
      <c r="W38" s="6">
        <f t="shared" si="6"/>
        <v>0</v>
      </c>
      <c r="X38" s="6">
        <f t="shared" si="6"/>
        <v>0</v>
      </c>
      <c r="Y38" s="6">
        <f t="shared" si="6"/>
        <v>1231696.4700000002</v>
      </c>
      <c r="Z38" s="6">
        <f t="shared" si="6"/>
        <v>8516.17</v>
      </c>
      <c r="AA38" s="6">
        <f t="shared" si="6"/>
        <v>0</v>
      </c>
      <c r="AB38" s="6">
        <f t="shared" si="6"/>
        <v>0</v>
      </c>
      <c r="AC38" s="6">
        <f t="shared" si="5"/>
        <v>2140563.21</v>
      </c>
      <c r="AD38" s="1"/>
    </row>
    <row r="39" spans="1:32" ht="15">
      <c r="A39" s="1"/>
      <c r="B39" s="1"/>
      <c r="C39" s="7" t="s">
        <v>73</v>
      </c>
      <c r="D39" s="7"/>
      <c r="E39" s="7"/>
      <c r="F39" s="7"/>
      <c r="G39" s="7"/>
      <c r="H39" s="7"/>
      <c r="I39" s="7" t="s">
        <v>74</v>
      </c>
      <c r="J39" s="7"/>
      <c r="K39" s="7"/>
      <c r="L39" s="7"/>
      <c r="M39" s="7"/>
      <c r="N39" s="7"/>
      <c r="O39" s="7" t="s">
        <v>75</v>
      </c>
      <c r="P39" s="7"/>
      <c r="Q39" s="7"/>
      <c r="R39" s="7"/>
      <c r="S39" s="7"/>
      <c r="T39" s="7"/>
      <c r="U39" s="7" t="s">
        <v>76</v>
      </c>
      <c r="V39" s="7"/>
      <c r="W39" s="7"/>
      <c r="X39" s="7"/>
      <c r="Y39" s="7"/>
      <c r="Z39" s="7"/>
      <c r="AA39" s="7" t="s">
        <v>77</v>
      </c>
      <c r="AB39" s="7"/>
      <c r="AC39" s="7"/>
      <c r="AD39" s="7"/>
      <c r="AE39" s="9"/>
      <c r="AF39" s="9"/>
    </row>
    <row r="40" spans="1:31" ht="15">
      <c r="A40" s="2" t="s">
        <v>5</v>
      </c>
      <c r="B40" s="1"/>
      <c r="C40" s="8" t="s">
        <v>6</v>
      </c>
      <c r="D40" s="8"/>
      <c r="E40" s="8"/>
      <c r="F40" s="8"/>
      <c r="G40" s="8"/>
      <c r="H40" s="1"/>
      <c r="I40" s="8" t="s">
        <v>6</v>
      </c>
      <c r="J40" s="8"/>
      <c r="K40" s="8"/>
      <c r="L40" s="8"/>
      <c r="M40" s="8"/>
      <c r="N40" s="1"/>
      <c r="O40" s="8" t="s">
        <v>6</v>
      </c>
      <c r="P40" s="8"/>
      <c r="Q40" s="8"/>
      <c r="R40" s="8"/>
      <c r="S40" s="8"/>
      <c r="T40" s="1"/>
      <c r="U40" s="8" t="s">
        <v>6</v>
      </c>
      <c r="V40" s="8"/>
      <c r="W40" s="8"/>
      <c r="X40" s="8"/>
      <c r="Y40" s="8"/>
      <c r="Z40" s="1"/>
      <c r="AA40" s="7" t="s">
        <v>6</v>
      </c>
      <c r="AB40" s="7"/>
      <c r="AC40" s="7"/>
      <c r="AD40" s="7"/>
      <c r="AE40" s="9"/>
    </row>
    <row r="41" spans="1:30" ht="15">
      <c r="A41" s="2" t="s">
        <v>7</v>
      </c>
      <c r="B41" s="2" t="s">
        <v>8</v>
      </c>
      <c r="C41" s="3" t="s">
        <v>9</v>
      </c>
      <c r="D41" s="3" t="s">
        <v>10</v>
      </c>
      <c r="E41" s="3" t="s">
        <v>11</v>
      </c>
      <c r="F41" s="3" t="s">
        <v>12</v>
      </c>
      <c r="G41" s="3" t="s">
        <v>13</v>
      </c>
      <c r="H41" s="3" t="s">
        <v>14</v>
      </c>
      <c r="I41" s="3" t="s">
        <v>15</v>
      </c>
      <c r="J41" s="3" t="s">
        <v>16</v>
      </c>
      <c r="K41" s="3" t="s">
        <v>17</v>
      </c>
      <c r="L41" s="3" t="s">
        <v>18</v>
      </c>
      <c r="M41" s="3" t="s">
        <v>19</v>
      </c>
      <c r="N41" s="3" t="s">
        <v>20</v>
      </c>
      <c r="O41" s="3" t="s">
        <v>21</v>
      </c>
      <c r="P41" s="3" t="s">
        <v>22</v>
      </c>
      <c r="Q41" s="3" t="s">
        <v>23</v>
      </c>
      <c r="R41" s="3" t="s">
        <v>24</v>
      </c>
      <c r="S41" s="3" t="s">
        <v>25</v>
      </c>
      <c r="T41" s="3" t="s">
        <v>26</v>
      </c>
      <c r="U41" s="3" t="s">
        <v>27</v>
      </c>
      <c r="V41" s="3" t="s">
        <v>28</v>
      </c>
      <c r="W41" s="3" t="s">
        <v>29</v>
      </c>
      <c r="X41" s="3" t="s">
        <v>30</v>
      </c>
      <c r="Y41" s="3" t="s">
        <v>31</v>
      </c>
      <c r="Z41" s="3" t="s">
        <v>32</v>
      </c>
      <c r="AA41" s="3" t="s">
        <v>33</v>
      </c>
      <c r="AB41" s="3" t="s">
        <v>34</v>
      </c>
      <c r="AC41" s="3" t="s">
        <v>35</v>
      </c>
      <c r="AD41" s="1"/>
    </row>
    <row r="42" spans="1:30" ht="15">
      <c r="A42" s="2" t="s">
        <v>36</v>
      </c>
      <c r="B42" s="2" t="s">
        <v>37</v>
      </c>
      <c r="C42" s="3" t="s">
        <v>38</v>
      </c>
      <c r="D42" s="3" t="s">
        <v>38</v>
      </c>
      <c r="E42" s="3" t="s">
        <v>38</v>
      </c>
      <c r="F42" s="3" t="s">
        <v>38</v>
      </c>
      <c r="G42" s="3" t="s">
        <v>38</v>
      </c>
      <c r="H42" s="3" t="s">
        <v>38</v>
      </c>
      <c r="I42" s="3" t="s">
        <v>38</v>
      </c>
      <c r="J42" s="3" t="s">
        <v>38</v>
      </c>
      <c r="K42" s="3" t="s">
        <v>38</v>
      </c>
      <c r="L42" s="3" t="s">
        <v>38</v>
      </c>
      <c r="M42" s="3" t="s">
        <v>38</v>
      </c>
      <c r="N42" s="3" t="s">
        <v>38</v>
      </c>
      <c r="O42" s="3" t="s">
        <v>38</v>
      </c>
      <c r="P42" s="3" t="s">
        <v>38</v>
      </c>
      <c r="Q42" s="3" t="s">
        <v>38</v>
      </c>
      <c r="R42" s="3" t="s">
        <v>38</v>
      </c>
      <c r="S42" s="3" t="s">
        <v>38</v>
      </c>
      <c r="T42" s="3" t="s">
        <v>38</v>
      </c>
      <c r="U42" s="3" t="s">
        <v>38</v>
      </c>
      <c r="V42" s="3" t="s">
        <v>38</v>
      </c>
      <c r="W42" s="3" t="s">
        <v>38</v>
      </c>
      <c r="X42" s="3" t="s">
        <v>38</v>
      </c>
      <c r="Y42" s="3" t="s">
        <v>38</v>
      </c>
      <c r="Z42" s="3" t="s">
        <v>38</v>
      </c>
      <c r="AA42" s="3" t="s">
        <v>38</v>
      </c>
      <c r="AB42" s="3" t="s">
        <v>38</v>
      </c>
      <c r="AC42" s="3" t="s">
        <v>38</v>
      </c>
      <c r="AD42" s="1"/>
    </row>
    <row r="43" spans="1:30" ht="9.75" customHeight="1">
      <c r="A43" s="4" t="s">
        <v>78</v>
      </c>
      <c r="B43" s="4" t="s">
        <v>79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9.75" customHeight="1">
      <c r="A44" s="4" t="s">
        <v>80</v>
      </c>
      <c r="B44" s="5" t="s">
        <v>55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970938.96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  <c r="Y44" s="6">
        <v>23975.22</v>
      </c>
      <c r="Z44" s="6">
        <v>0</v>
      </c>
      <c r="AA44" s="6">
        <v>0</v>
      </c>
      <c r="AB44" s="6">
        <v>0</v>
      </c>
      <c r="AC44" s="6">
        <f aca="true" t="shared" si="7" ref="AC44:AC50">C44+D44+E44+F44+G44+H44+I44+J44+K44+L44+M44+N44+O44+P44+Q44+R44+S44+T44+U44+V44+W44+X44+Y44+Z44+AA44+AB44</f>
        <v>994914.1799999999</v>
      </c>
      <c r="AD44" s="1"/>
    </row>
    <row r="45" spans="1:30" ht="9.75" customHeight="1">
      <c r="A45" s="4" t="s">
        <v>81</v>
      </c>
      <c r="B45" s="5" t="s">
        <v>57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579132.9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6372.26</v>
      </c>
      <c r="Z45" s="6">
        <v>0</v>
      </c>
      <c r="AA45" s="6">
        <v>0</v>
      </c>
      <c r="AB45" s="6">
        <v>0</v>
      </c>
      <c r="AC45" s="6">
        <f t="shared" si="7"/>
        <v>585505.16</v>
      </c>
      <c r="AD45" s="1"/>
    </row>
    <row r="46" spans="1:30" ht="9.75" customHeight="1">
      <c r="A46" s="4" t="s">
        <v>82</v>
      </c>
      <c r="B46" s="5" t="s">
        <v>59</v>
      </c>
      <c r="C46" s="6">
        <v>547.93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7758.14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148712.95</v>
      </c>
      <c r="Z46" s="6">
        <v>0</v>
      </c>
      <c r="AA46" s="6">
        <v>0</v>
      </c>
      <c r="AB46" s="6">
        <v>0</v>
      </c>
      <c r="AC46" s="6">
        <f t="shared" si="7"/>
        <v>157019.02000000002</v>
      </c>
      <c r="AD46" s="1"/>
    </row>
    <row r="47" spans="1:30" ht="9.75" customHeight="1">
      <c r="A47" s="4" t="s">
        <v>83</v>
      </c>
      <c r="B47" s="5" t="s">
        <v>61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352278.49</v>
      </c>
      <c r="Z47" s="6">
        <v>0</v>
      </c>
      <c r="AA47" s="6">
        <v>0</v>
      </c>
      <c r="AB47" s="6">
        <v>0</v>
      </c>
      <c r="AC47" s="6">
        <f t="shared" si="7"/>
        <v>352278.49</v>
      </c>
      <c r="AD47" s="1"/>
    </row>
    <row r="48" spans="1:30" ht="9.75" customHeight="1">
      <c r="A48" s="4" t="s">
        <v>84</v>
      </c>
      <c r="B48" s="5" t="s">
        <v>63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f t="shared" si="7"/>
        <v>0</v>
      </c>
      <c r="AD48" s="1"/>
    </row>
    <row r="49" spans="1:30" ht="9.75" customHeight="1">
      <c r="A49" s="4" t="s">
        <v>85</v>
      </c>
      <c r="B49" s="5" t="s">
        <v>65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1721</v>
      </c>
      <c r="Z49" s="6">
        <v>0</v>
      </c>
      <c r="AA49" s="6">
        <v>0</v>
      </c>
      <c r="AB49" s="6">
        <v>0</v>
      </c>
      <c r="AC49" s="6">
        <f t="shared" si="7"/>
        <v>1721</v>
      </c>
      <c r="AD49" s="1"/>
    </row>
    <row r="50" spans="1:30" ht="9.75" customHeight="1">
      <c r="A50" s="4" t="s">
        <v>86</v>
      </c>
      <c r="B50" s="1"/>
      <c r="C50" s="6">
        <f aca="true" t="shared" si="8" ref="C50:AB50">+SUM(C44:C49)</f>
        <v>547.93</v>
      </c>
      <c r="D50" s="6">
        <f t="shared" si="8"/>
        <v>0</v>
      </c>
      <c r="E50" s="6">
        <f t="shared" si="8"/>
        <v>0</v>
      </c>
      <c r="F50" s="6">
        <f t="shared" si="8"/>
        <v>0</v>
      </c>
      <c r="G50" s="6">
        <f t="shared" si="8"/>
        <v>0</v>
      </c>
      <c r="H50" s="6">
        <f t="shared" si="8"/>
        <v>0</v>
      </c>
      <c r="I50" s="6">
        <f t="shared" si="8"/>
        <v>0</v>
      </c>
      <c r="J50" s="6">
        <f t="shared" si="8"/>
        <v>0</v>
      </c>
      <c r="K50" s="6">
        <f t="shared" si="8"/>
        <v>0</v>
      </c>
      <c r="L50" s="6">
        <f t="shared" si="8"/>
        <v>0</v>
      </c>
      <c r="M50" s="6">
        <f t="shared" si="8"/>
        <v>0</v>
      </c>
      <c r="N50" s="6">
        <f t="shared" si="8"/>
        <v>1557829.9999999998</v>
      </c>
      <c r="O50" s="6">
        <f t="shared" si="8"/>
        <v>0</v>
      </c>
      <c r="P50" s="6">
        <f t="shared" si="8"/>
        <v>0</v>
      </c>
      <c r="Q50" s="6">
        <f t="shared" si="8"/>
        <v>0</v>
      </c>
      <c r="R50" s="6">
        <f t="shared" si="8"/>
        <v>0</v>
      </c>
      <c r="S50" s="6">
        <f t="shared" si="8"/>
        <v>0</v>
      </c>
      <c r="T50" s="6">
        <f t="shared" si="8"/>
        <v>0</v>
      </c>
      <c r="U50" s="6">
        <f t="shared" si="8"/>
        <v>0</v>
      </c>
      <c r="V50" s="6">
        <f t="shared" si="8"/>
        <v>0</v>
      </c>
      <c r="W50" s="6">
        <f t="shared" si="8"/>
        <v>0</v>
      </c>
      <c r="X50" s="6">
        <f t="shared" si="8"/>
        <v>0</v>
      </c>
      <c r="Y50" s="6">
        <f t="shared" si="8"/>
        <v>533059.92</v>
      </c>
      <c r="Z50" s="6">
        <f t="shared" si="8"/>
        <v>0</v>
      </c>
      <c r="AA50" s="6">
        <f t="shared" si="8"/>
        <v>0</v>
      </c>
      <c r="AB50" s="6">
        <f t="shared" si="8"/>
        <v>0</v>
      </c>
      <c r="AC50" s="6">
        <f t="shared" si="7"/>
        <v>2091437.8499999996</v>
      </c>
      <c r="AD50" s="1"/>
    </row>
    <row r="51" spans="1:30" ht="9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9.75" customHeight="1">
      <c r="A52" s="4" t="s">
        <v>87</v>
      </c>
      <c r="B52" s="5" t="s">
        <v>88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9.75" customHeight="1">
      <c r="A53" s="4" t="s">
        <v>80</v>
      </c>
      <c r="B53" s="5" t="s">
        <v>55</v>
      </c>
      <c r="C53" s="6">
        <v>0</v>
      </c>
      <c r="D53" s="6">
        <v>0</v>
      </c>
      <c r="E53" s="6">
        <v>0</v>
      </c>
      <c r="F53" s="6">
        <v>32055.12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528078.84</v>
      </c>
      <c r="Z53" s="6">
        <v>0</v>
      </c>
      <c r="AA53" s="6">
        <v>0</v>
      </c>
      <c r="AB53" s="6">
        <v>0</v>
      </c>
      <c r="AC53" s="6">
        <f aca="true" t="shared" si="9" ref="AC53:AC59">C53+D53+E53+F53+G53+H53+I53+J53+K53+L53+M53+N53+O53+P53+Q53+R53+S53+T53+U53+V53+W53+X53+Y53+Z53+AA53+AB53</f>
        <v>560133.96</v>
      </c>
      <c r="AD53" s="1"/>
    </row>
    <row r="54" spans="1:30" ht="9.75" customHeight="1">
      <c r="A54" s="4" t="s">
        <v>81</v>
      </c>
      <c r="B54" s="5" t="s">
        <v>57</v>
      </c>
      <c r="C54" s="6">
        <v>0</v>
      </c>
      <c r="D54" s="6">
        <v>0</v>
      </c>
      <c r="E54" s="6">
        <v>0</v>
      </c>
      <c r="F54" s="6">
        <v>10655.88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165175.54</v>
      </c>
      <c r="Z54" s="6">
        <v>0</v>
      </c>
      <c r="AA54" s="6">
        <v>0</v>
      </c>
      <c r="AB54" s="6">
        <v>0</v>
      </c>
      <c r="AC54" s="6">
        <f t="shared" si="9"/>
        <v>175831.42</v>
      </c>
      <c r="AD54" s="1"/>
    </row>
    <row r="55" spans="1:30" ht="9.75" customHeight="1">
      <c r="A55" s="4" t="s">
        <v>82</v>
      </c>
      <c r="B55" s="5" t="s">
        <v>59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330405.15</v>
      </c>
      <c r="Z55" s="6">
        <v>132.5</v>
      </c>
      <c r="AA55" s="6">
        <v>0</v>
      </c>
      <c r="AB55" s="6">
        <v>0</v>
      </c>
      <c r="AC55" s="6">
        <f t="shared" si="9"/>
        <v>330537.65</v>
      </c>
      <c r="AD55" s="1"/>
    </row>
    <row r="56" spans="1:30" ht="9.75" customHeight="1">
      <c r="A56" s="4" t="s">
        <v>83</v>
      </c>
      <c r="B56" s="5" t="s">
        <v>61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85372.47</v>
      </c>
      <c r="Z56" s="6">
        <v>0</v>
      </c>
      <c r="AA56" s="6">
        <v>0</v>
      </c>
      <c r="AB56" s="6">
        <v>0</v>
      </c>
      <c r="AC56" s="6">
        <f t="shared" si="9"/>
        <v>85372.47</v>
      </c>
      <c r="AD56" s="1"/>
    </row>
    <row r="57" spans="1:30" ht="9.75" customHeight="1">
      <c r="A57" s="4" t="s">
        <v>84</v>
      </c>
      <c r="B57" s="5" t="s">
        <v>63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6">
        <v>0</v>
      </c>
      <c r="AC57" s="6">
        <f t="shared" si="9"/>
        <v>0</v>
      </c>
      <c r="AD57" s="1"/>
    </row>
    <row r="58" spans="1:30" ht="9.75" customHeight="1">
      <c r="A58" s="4" t="s">
        <v>85</v>
      </c>
      <c r="B58" s="5" t="s">
        <v>65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22442.63</v>
      </c>
      <c r="Z58" s="6">
        <v>0</v>
      </c>
      <c r="AA58" s="6">
        <v>0</v>
      </c>
      <c r="AB58" s="6">
        <v>0</v>
      </c>
      <c r="AC58" s="6">
        <f t="shared" si="9"/>
        <v>22442.63</v>
      </c>
      <c r="AD58" s="1"/>
    </row>
    <row r="59" spans="1:30" ht="9.75" customHeight="1">
      <c r="A59" s="4" t="s">
        <v>89</v>
      </c>
      <c r="B59" s="1"/>
      <c r="C59" s="6">
        <f aca="true" t="shared" si="10" ref="C59:AB59">+SUM(C53:C58)</f>
        <v>0</v>
      </c>
      <c r="D59" s="6">
        <f t="shared" si="10"/>
        <v>0</v>
      </c>
      <c r="E59" s="6">
        <f t="shared" si="10"/>
        <v>0</v>
      </c>
      <c r="F59" s="6">
        <f t="shared" si="10"/>
        <v>42711</v>
      </c>
      <c r="G59" s="6">
        <f t="shared" si="10"/>
        <v>0</v>
      </c>
      <c r="H59" s="6">
        <f t="shared" si="10"/>
        <v>0</v>
      </c>
      <c r="I59" s="6">
        <f t="shared" si="10"/>
        <v>0</v>
      </c>
      <c r="J59" s="6">
        <f t="shared" si="10"/>
        <v>0</v>
      </c>
      <c r="K59" s="6">
        <f t="shared" si="10"/>
        <v>0</v>
      </c>
      <c r="L59" s="6">
        <f t="shared" si="10"/>
        <v>0</v>
      </c>
      <c r="M59" s="6">
        <f t="shared" si="10"/>
        <v>0</v>
      </c>
      <c r="N59" s="6">
        <f t="shared" si="10"/>
        <v>0</v>
      </c>
      <c r="O59" s="6">
        <f t="shared" si="10"/>
        <v>0</v>
      </c>
      <c r="P59" s="6">
        <f t="shared" si="10"/>
        <v>0</v>
      </c>
      <c r="Q59" s="6">
        <f t="shared" si="10"/>
        <v>0</v>
      </c>
      <c r="R59" s="6">
        <f t="shared" si="10"/>
        <v>0</v>
      </c>
      <c r="S59" s="6">
        <f t="shared" si="10"/>
        <v>0</v>
      </c>
      <c r="T59" s="6">
        <f t="shared" si="10"/>
        <v>0</v>
      </c>
      <c r="U59" s="6">
        <f t="shared" si="10"/>
        <v>0</v>
      </c>
      <c r="V59" s="6">
        <f t="shared" si="10"/>
        <v>0</v>
      </c>
      <c r="W59" s="6">
        <f t="shared" si="10"/>
        <v>0</v>
      </c>
      <c r="X59" s="6">
        <f t="shared" si="10"/>
        <v>0</v>
      </c>
      <c r="Y59" s="6">
        <f t="shared" si="10"/>
        <v>1131474.63</v>
      </c>
      <c r="Z59" s="6">
        <f t="shared" si="10"/>
        <v>132.5</v>
      </c>
      <c r="AA59" s="6">
        <f t="shared" si="10"/>
        <v>0</v>
      </c>
      <c r="AB59" s="6">
        <f t="shared" si="10"/>
        <v>0</v>
      </c>
      <c r="AC59" s="6">
        <f t="shared" si="9"/>
        <v>1174318.13</v>
      </c>
      <c r="AD59" s="1"/>
    </row>
    <row r="60" spans="1:30" ht="9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9.75" customHeight="1">
      <c r="A61" s="4" t="s">
        <v>90</v>
      </c>
      <c r="B61" s="5" t="s">
        <v>91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9.75" customHeight="1">
      <c r="A62" s="4" t="s">
        <v>92</v>
      </c>
      <c r="B62" s="5" t="s">
        <v>55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f aca="true" t="shared" si="11" ref="AC62:AC68">C62+D62+E62+F62+G62+H62+I62+J62+K62+L62+M62+N62+O62+P62+Q62+R62+S62+T62+U62+V62+W62+X62+Y62+Z62+AA62+AB62</f>
        <v>0</v>
      </c>
      <c r="AD62" s="1"/>
    </row>
    <row r="63" spans="1:30" ht="9.75" customHeight="1">
      <c r="A63" s="4" t="s">
        <v>81</v>
      </c>
      <c r="B63" s="5" t="s">
        <v>57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f t="shared" si="11"/>
        <v>0</v>
      </c>
      <c r="AD63" s="1"/>
    </row>
    <row r="64" spans="1:30" ht="9.75" customHeight="1">
      <c r="A64" s="4" t="s">
        <v>82</v>
      </c>
      <c r="B64" s="5" t="s">
        <v>59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3205.83</v>
      </c>
      <c r="Z64" s="6">
        <v>0</v>
      </c>
      <c r="AA64" s="6">
        <v>0</v>
      </c>
      <c r="AB64" s="6">
        <v>0</v>
      </c>
      <c r="AC64" s="6">
        <f t="shared" si="11"/>
        <v>3205.83</v>
      </c>
      <c r="AD64" s="1"/>
    </row>
    <row r="65" spans="1:30" ht="9.75" customHeight="1">
      <c r="A65" s="4" t="s">
        <v>83</v>
      </c>
      <c r="B65" s="5" t="s">
        <v>61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f t="shared" si="11"/>
        <v>0</v>
      </c>
      <c r="AD65" s="1"/>
    </row>
    <row r="66" spans="1:30" ht="9.75" customHeight="1">
      <c r="A66" s="4" t="s">
        <v>84</v>
      </c>
      <c r="B66" s="5" t="s">
        <v>63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49257.02</v>
      </c>
      <c r="Z66" s="6">
        <v>0</v>
      </c>
      <c r="AA66" s="6">
        <v>0</v>
      </c>
      <c r="AB66" s="6">
        <v>0</v>
      </c>
      <c r="AC66" s="6">
        <f t="shared" si="11"/>
        <v>49257.02</v>
      </c>
      <c r="AD66" s="1"/>
    </row>
    <row r="67" spans="1:30" ht="9.75" customHeight="1">
      <c r="A67" s="4" t="s">
        <v>85</v>
      </c>
      <c r="B67" s="5" t="s">
        <v>65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f t="shared" si="11"/>
        <v>0</v>
      </c>
      <c r="AD67" s="1"/>
    </row>
    <row r="68" spans="1:30" ht="9.75" customHeight="1">
      <c r="A68" s="4" t="s">
        <v>93</v>
      </c>
      <c r="B68" s="1"/>
      <c r="C68" s="6">
        <f aca="true" t="shared" si="12" ref="C68:AB68">+SUM(C62:C67)</f>
        <v>0</v>
      </c>
      <c r="D68" s="6">
        <f t="shared" si="12"/>
        <v>0</v>
      </c>
      <c r="E68" s="6">
        <f t="shared" si="12"/>
        <v>0</v>
      </c>
      <c r="F68" s="6">
        <f t="shared" si="12"/>
        <v>0</v>
      </c>
      <c r="G68" s="6">
        <f t="shared" si="12"/>
        <v>0</v>
      </c>
      <c r="H68" s="6">
        <f t="shared" si="12"/>
        <v>0</v>
      </c>
      <c r="I68" s="6">
        <f t="shared" si="12"/>
        <v>0</v>
      </c>
      <c r="J68" s="6">
        <f t="shared" si="12"/>
        <v>0</v>
      </c>
      <c r="K68" s="6">
        <f t="shared" si="12"/>
        <v>0</v>
      </c>
      <c r="L68" s="6">
        <f t="shared" si="12"/>
        <v>0</v>
      </c>
      <c r="M68" s="6">
        <f t="shared" si="12"/>
        <v>0</v>
      </c>
      <c r="N68" s="6">
        <f t="shared" si="12"/>
        <v>0</v>
      </c>
      <c r="O68" s="6">
        <f t="shared" si="12"/>
        <v>0</v>
      </c>
      <c r="P68" s="6">
        <f t="shared" si="12"/>
        <v>0</v>
      </c>
      <c r="Q68" s="6">
        <f t="shared" si="12"/>
        <v>0</v>
      </c>
      <c r="R68" s="6">
        <f t="shared" si="12"/>
        <v>0</v>
      </c>
      <c r="S68" s="6">
        <f t="shared" si="12"/>
        <v>0</v>
      </c>
      <c r="T68" s="6">
        <f t="shared" si="12"/>
        <v>0</v>
      </c>
      <c r="U68" s="6">
        <f t="shared" si="12"/>
        <v>0</v>
      </c>
      <c r="V68" s="6">
        <f t="shared" si="12"/>
        <v>0</v>
      </c>
      <c r="W68" s="6">
        <f t="shared" si="12"/>
        <v>0</v>
      </c>
      <c r="X68" s="6">
        <f t="shared" si="12"/>
        <v>0</v>
      </c>
      <c r="Y68" s="6">
        <f t="shared" si="12"/>
        <v>52462.85</v>
      </c>
      <c r="Z68" s="6">
        <f t="shared" si="12"/>
        <v>0</v>
      </c>
      <c r="AA68" s="6">
        <f t="shared" si="12"/>
        <v>0</v>
      </c>
      <c r="AB68" s="6">
        <f t="shared" si="12"/>
        <v>0</v>
      </c>
      <c r="AC68" s="6">
        <f t="shared" si="11"/>
        <v>52462.85</v>
      </c>
      <c r="AD68" s="1"/>
    </row>
    <row r="69" spans="1:30" ht="9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9.75" customHeight="1">
      <c r="A70" s="4" t="s">
        <v>94</v>
      </c>
      <c r="B70" s="5" t="s">
        <v>48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9.75" customHeight="1">
      <c r="A71" s="4" t="s">
        <v>95</v>
      </c>
      <c r="B71" s="5" t="s">
        <v>96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73091.12</v>
      </c>
      <c r="Z71" s="6">
        <v>0</v>
      </c>
      <c r="AA71" s="6">
        <v>0</v>
      </c>
      <c r="AB71" s="6">
        <v>0</v>
      </c>
      <c r="AC71" s="6">
        <f>C71+D71+E71+F71+G71+H71+I71+J71+K71+L71+M71+N71+O71+P71+Q71+R71+S71+T71+U71+V71+W71+X71+Y71+Z71+AA71+AB71</f>
        <v>73091.12</v>
      </c>
      <c r="AD71" s="1"/>
    </row>
    <row r="72" spans="1:30" ht="9.75" customHeight="1">
      <c r="A72" s="4" t="s">
        <v>97</v>
      </c>
      <c r="B72" s="5" t="s">
        <v>98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18764.22</v>
      </c>
      <c r="Z72" s="6">
        <v>0</v>
      </c>
      <c r="AA72" s="6">
        <v>0</v>
      </c>
      <c r="AB72" s="6">
        <v>0</v>
      </c>
      <c r="AC72" s="6">
        <f>C72+D72+E72+F72+G72+H72+I72+J72+K72+L72+M72+N72+O72+P72+Q72+R72+S72+T72+U72+V72+W72+X72+Y72+Z72+AA72+AB72</f>
        <v>18764.22</v>
      </c>
      <c r="AD72" s="1"/>
    </row>
    <row r="73" spans="1:30" ht="9.75" customHeight="1">
      <c r="A73" s="4" t="s">
        <v>85</v>
      </c>
      <c r="B73" s="5" t="s">
        <v>99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1505</v>
      </c>
      <c r="Z73" s="6">
        <v>0</v>
      </c>
      <c r="AA73" s="6">
        <v>0</v>
      </c>
      <c r="AB73" s="6">
        <v>0</v>
      </c>
      <c r="AC73" s="6">
        <f>C73+D73+E73+F73+G73+H73+I73+J73+K73+L73+M73+N73+O73+P73+Q73+R73+S73+T73+U73+V73+W73+X73+Y73+Z73+AA73+AB73</f>
        <v>1505</v>
      </c>
      <c r="AD73" s="1"/>
    </row>
    <row r="74" spans="1:30" ht="9.75" customHeight="1">
      <c r="A74" s="4" t="s">
        <v>100</v>
      </c>
      <c r="B74" s="1"/>
      <c r="C74" s="6">
        <f aca="true" t="shared" si="13" ref="C74:AB74">+SUM(C71:C73)</f>
        <v>0</v>
      </c>
      <c r="D74" s="6">
        <f t="shared" si="13"/>
        <v>0</v>
      </c>
      <c r="E74" s="6">
        <f t="shared" si="13"/>
        <v>0</v>
      </c>
      <c r="F74" s="6">
        <f t="shared" si="13"/>
        <v>0</v>
      </c>
      <c r="G74" s="6">
        <f t="shared" si="13"/>
        <v>0</v>
      </c>
      <c r="H74" s="6">
        <f t="shared" si="13"/>
        <v>0</v>
      </c>
      <c r="I74" s="6">
        <f t="shared" si="13"/>
        <v>0</v>
      </c>
      <c r="J74" s="6">
        <f t="shared" si="13"/>
        <v>0</v>
      </c>
      <c r="K74" s="6">
        <f t="shared" si="13"/>
        <v>0</v>
      </c>
      <c r="L74" s="6">
        <f t="shared" si="13"/>
        <v>0</v>
      </c>
      <c r="M74" s="6">
        <f t="shared" si="13"/>
        <v>0</v>
      </c>
      <c r="N74" s="6">
        <f t="shared" si="13"/>
        <v>0</v>
      </c>
      <c r="O74" s="6">
        <f t="shared" si="13"/>
        <v>0</v>
      </c>
      <c r="P74" s="6">
        <f t="shared" si="13"/>
        <v>0</v>
      </c>
      <c r="Q74" s="6">
        <f t="shared" si="13"/>
        <v>0</v>
      </c>
      <c r="R74" s="6">
        <f t="shared" si="13"/>
        <v>0</v>
      </c>
      <c r="S74" s="6">
        <f t="shared" si="13"/>
        <v>0</v>
      </c>
      <c r="T74" s="6">
        <f t="shared" si="13"/>
        <v>0</v>
      </c>
      <c r="U74" s="6">
        <f t="shared" si="13"/>
        <v>0</v>
      </c>
      <c r="V74" s="6">
        <f t="shared" si="13"/>
        <v>0</v>
      </c>
      <c r="W74" s="6">
        <f t="shared" si="13"/>
        <v>0</v>
      </c>
      <c r="X74" s="6">
        <f t="shared" si="13"/>
        <v>0</v>
      </c>
      <c r="Y74" s="6">
        <f t="shared" si="13"/>
        <v>93360.34</v>
      </c>
      <c r="Z74" s="6">
        <f t="shared" si="13"/>
        <v>0</v>
      </c>
      <c r="AA74" s="6">
        <f t="shared" si="13"/>
        <v>0</v>
      </c>
      <c r="AB74" s="6">
        <f t="shared" si="13"/>
        <v>0</v>
      </c>
      <c r="AC74" s="6">
        <f>C74+D74+E74+F74+G74+H74+I74+J74+K74+L74+M74+N74+O74+P74+Q74+R74+S74+T74+U74+V74+W74+X74+Y74+Z74+AA74+AB74</f>
        <v>93360.34</v>
      </c>
      <c r="AD74" s="1"/>
    </row>
    <row r="75" spans="1:32" ht="15">
      <c r="A75" s="1"/>
      <c r="B75" s="1"/>
      <c r="C75" s="7" t="s">
        <v>101</v>
      </c>
      <c r="D75" s="7"/>
      <c r="E75" s="7"/>
      <c r="F75" s="7"/>
      <c r="G75" s="7"/>
      <c r="H75" s="7"/>
      <c r="I75" s="7" t="s">
        <v>102</v>
      </c>
      <c r="J75" s="7"/>
      <c r="K75" s="7"/>
      <c r="L75" s="7"/>
      <c r="M75" s="7"/>
      <c r="N75" s="7"/>
      <c r="O75" s="7" t="s">
        <v>103</v>
      </c>
      <c r="P75" s="7"/>
      <c r="Q75" s="7"/>
      <c r="R75" s="7"/>
      <c r="S75" s="7"/>
      <c r="T75" s="7"/>
      <c r="U75" s="7" t="s">
        <v>104</v>
      </c>
      <c r="V75" s="7"/>
      <c r="W75" s="7"/>
      <c r="X75" s="7"/>
      <c r="Y75" s="7"/>
      <c r="Z75" s="7"/>
      <c r="AA75" s="7" t="s">
        <v>105</v>
      </c>
      <c r="AB75" s="7"/>
      <c r="AC75" s="7"/>
      <c r="AD75" s="7"/>
      <c r="AE75" s="9"/>
      <c r="AF75" s="9"/>
    </row>
    <row r="76" spans="1:31" ht="15">
      <c r="A76" s="2" t="s">
        <v>5</v>
      </c>
      <c r="B76" s="1"/>
      <c r="C76" s="8" t="s">
        <v>6</v>
      </c>
      <c r="D76" s="8"/>
      <c r="E76" s="8"/>
      <c r="F76" s="8"/>
      <c r="G76" s="8"/>
      <c r="H76" s="1"/>
      <c r="I76" s="8" t="s">
        <v>6</v>
      </c>
      <c r="J76" s="8"/>
      <c r="K76" s="8"/>
      <c r="L76" s="8"/>
      <c r="M76" s="8"/>
      <c r="N76" s="1"/>
      <c r="O76" s="8" t="s">
        <v>6</v>
      </c>
      <c r="P76" s="8"/>
      <c r="Q76" s="8"/>
      <c r="R76" s="8"/>
      <c r="S76" s="8"/>
      <c r="T76" s="1"/>
      <c r="U76" s="8" t="s">
        <v>6</v>
      </c>
      <c r="V76" s="8"/>
      <c r="W76" s="8"/>
      <c r="X76" s="8"/>
      <c r="Y76" s="8"/>
      <c r="Z76" s="1"/>
      <c r="AA76" s="7" t="s">
        <v>6</v>
      </c>
      <c r="AB76" s="7"/>
      <c r="AC76" s="7"/>
      <c r="AD76" s="7"/>
      <c r="AE76" s="9"/>
    </row>
    <row r="77" spans="1:30" ht="15">
      <c r="A77" s="2" t="s">
        <v>7</v>
      </c>
      <c r="B77" s="2" t="s">
        <v>8</v>
      </c>
      <c r="C77" s="3" t="s">
        <v>9</v>
      </c>
      <c r="D77" s="3" t="s">
        <v>10</v>
      </c>
      <c r="E77" s="3" t="s">
        <v>11</v>
      </c>
      <c r="F77" s="3" t="s">
        <v>12</v>
      </c>
      <c r="G77" s="3" t="s">
        <v>13</v>
      </c>
      <c r="H77" s="3" t="s">
        <v>14</v>
      </c>
      <c r="I77" s="3" t="s">
        <v>15</v>
      </c>
      <c r="J77" s="3" t="s">
        <v>16</v>
      </c>
      <c r="K77" s="3" t="s">
        <v>17</v>
      </c>
      <c r="L77" s="3" t="s">
        <v>18</v>
      </c>
      <c r="M77" s="3" t="s">
        <v>19</v>
      </c>
      <c r="N77" s="3" t="s">
        <v>20</v>
      </c>
      <c r="O77" s="3" t="s">
        <v>21</v>
      </c>
      <c r="P77" s="3" t="s">
        <v>22</v>
      </c>
      <c r="Q77" s="3" t="s">
        <v>23</v>
      </c>
      <c r="R77" s="3" t="s">
        <v>24</v>
      </c>
      <c r="S77" s="3" t="s">
        <v>25</v>
      </c>
      <c r="T77" s="3" t="s">
        <v>26</v>
      </c>
      <c r="U77" s="3" t="s">
        <v>27</v>
      </c>
      <c r="V77" s="3" t="s">
        <v>28</v>
      </c>
      <c r="W77" s="3" t="s">
        <v>29</v>
      </c>
      <c r="X77" s="3" t="s">
        <v>30</v>
      </c>
      <c r="Y77" s="3" t="s">
        <v>31</v>
      </c>
      <c r="Z77" s="3" t="s">
        <v>32</v>
      </c>
      <c r="AA77" s="3" t="s">
        <v>33</v>
      </c>
      <c r="AB77" s="3" t="s">
        <v>34</v>
      </c>
      <c r="AC77" s="3" t="s">
        <v>35</v>
      </c>
      <c r="AD77" s="1"/>
    </row>
    <row r="78" spans="1:30" ht="15">
      <c r="A78" s="2" t="s">
        <v>36</v>
      </c>
      <c r="B78" s="2" t="s">
        <v>37</v>
      </c>
      <c r="C78" s="3" t="s">
        <v>38</v>
      </c>
      <c r="D78" s="3" t="s">
        <v>38</v>
      </c>
      <c r="E78" s="3" t="s">
        <v>38</v>
      </c>
      <c r="F78" s="3" t="s">
        <v>38</v>
      </c>
      <c r="G78" s="3" t="s">
        <v>38</v>
      </c>
      <c r="H78" s="3" t="s">
        <v>38</v>
      </c>
      <c r="I78" s="3" t="s">
        <v>38</v>
      </c>
      <c r="J78" s="3" t="s">
        <v>38</v>
      </c>
      <c r="K78" s="3" t="s">
        <v>38</v>
      </c>
      <c r="L78" s="3" t="s">
        <v>38</v>
      </c>
      <c r="M78" s="3" t="s">
        <v>38</v>
      </c>
      <c r="N78" s="3" t="s">
        <v>38</v>
      </c>
      <c r="O78" s="3" t="s">
        <v>38</v>
      </c>
      <c r="P78" s="3" t="s">
        <v>38</v>
      </c>
      <c r="Q78" s="3" t="s">
        <v>38</v>
      </c>
      <c r="R78" s="3" t="s">
        <v>38</v>
      </c>
      <c r="S78" s="3" t="s">
        <v>38</v>
      </c>
      <c r="T78" s="3" t="s">
        <v>38</v>
      </c>
      <c r="U78" s="3" t="s">
        <v>38</v>
      </c>
      <c r="V78" s="3" t="s">
        <v>38</v>
      </c>
      <c r="W78" s="3" t="s">
        <v>38</v>
      </c>
      <c r="X78" s="3" t="s">
        <v>38</v>
      </c>
      <c r="Y78" s="3" t="s">
        <v>38</v>
      </c>
      <c r="Z78" s="3" t="s">
        <v>38</v>
      </c>
      <c r="AA78" s="3" t="s">
        <v>38</v>
      </c>
      <c r="AB78" s="3" t="s">
        <v>38</v>
      </c>
      <c r="AC78" s="3" t="s">
        <v>38</v>
      </c>
      <c r="AD78" s="1"/>
    </row>
    <row r="79" spans="1:30" ht="9.75" customHeight="1">
      <c r="A79" s="4" t="s">
        <v>106</v>
      </c>
      <c r="B79" s="5" t="s">
        <v>107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9.75" customHeight="1">
      <c r="A80" s="4" t="s">
        <v>54</v>
      </c>
      <c r="B80" s="5" t="s">
        <v>55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173653.53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4499.68</v>
      </c>
      <c r="Z80" s="6">
        <v>0</v>
      </c>
      <c r="AA80" s="6">
        <v>0</v>
      </c>
      <c r="AB80" s="6">
        <v>0</v>
      </c>
      <c r="AC80" s="6">
        <f aca="true" t="shared" si="14" ref="AC80:AC87">C80+D80+E80+F80+G80+H80+I80+J80+K80+L80+M80+N80+O80+P80+Q80+R80+S80+T80+U80+V80+W80+X80+Y80+Z80+AA80+AB80</f>
        <v>178153.21</v>
      </c>
      <c r="AD80" s="1"/>
    </row>
    <row r="81" spans="1:30" ht="9.75" customHeight="1">
      <c r="A81" s="4" t="s">
        <v>56</v>
      </c>
      <c r="B81" s="5" t="s">
        <v>57</v>
      </c>
      <c r="C81" s="6">
        <v>0</v>
      </c>
      <c r="D81" s="6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89919.86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2340.73</v>
      </c>
      <c r="Z81" s="6">
        <v>0</v>
      </c>
      <c r="AA81" s="6">
        <v>0</v>
      </c>
      <c r="AB81" s="6">
        <v>0</v>
      </c>
      <c r="AC81" s="6">
        <f t="shared" si="14"/>
        <v>92260.59</v>
      </c>
      <c r="AD81" s="1"/>
    </row>
    <row r="82" spans="1:30" ht="9.75" customHeight="1">
      <c r="A82" s="4" t="s">
        <v>58</v>
      </c>
      <c r="B82" s="5" t="s">
        <v>59</v>
      </c>
      <c r="C82" s="6"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3746.3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5382.12</v>
      </c>
      <c r="Z82" s="6">
        <v>0</v>
      </c>
      <c r="AA82" s="6">
        <v>0</v>
      </c>
      <c r="AB82" s="6">
        <v>0</v>
      </c>
      <c r="AC82" s="6">
        <f t="shared" si="14"/>
        <v>9128.42</v>
      </c>
      <c r="AD82" s="1"/>
    </row>
    <row r="83" spans="1:30" ht="9.75" customHeight="1">
      <c r="A83" s="4" t="s">
        <v>60</v>
      </c>
      <c r="B83" s="5" t="s">
        <v>61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3515</v>
      </c>
      <c r="R83" s="6">
        <v>3851.52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1548.62</v>
      </c>
      <c r="Z83" s="6">
        <v>0</v>
      </c>
      <c r="AA83" s="6">
        <v>0</v>
      </c>
      <c r="AB83" s="6">
        <v>0</v>
      </c>
      <c r="AC83" s="6">
        <f t="shared" si="14"/>
        <v>8915.14</v>
      </c>
      <c r="AD83" s="1"/>
    </row>
    <row r="84" spans="1:30" ht="9.75" customHeight="1">
      <c r="A84" s="4" t="s">
        <v>62</v>
      </c>
      <c r="B84" s="5" t="s">
        <v>63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f t="shared" si="14"/>
        <v>0</v>
      </c>
      <c r="AD84" s="1"/>
    </row>
    <row r="85" spans="1:30" ht="9.75" customHeight="1">
      <c r="A85" s="4" t="s">
        <v>64</v>
      </c>
      <c r="B85" s="5" t="s">
        <v>65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f t="shared" si="14"/>
        <v>0</v>
      </c>
      <c r="AD85" s="1"/>
    </row>
    <row r="86" spans="1:30" ht="9.75" customHeight="1">
      <c r="A86" s="4" t="s">
        <v>108</v>
      </c>
      <c r="B86" s="1"/>
      <c r="C86" s="6">
        <f aca="true" t="shared" si="15" ref="C86:AB86">+SUM(C80:C85)</f>
        <v>0</v>
      </c>
      <c r="D86" s="6">
        <f t="shared" si="15"/>
        <v>0</v>
      </c>
      <c r="E86" s="6">
        <f t="shared" si="15"/>
        <v>0</v>
      </c>
      <c r="F86" s="6">
        <f t="shared" si="15"/>
        <v>0</v>
      </c>
      <c r="G86" s="6">
        <f t="shared" si="15"/>
        <v>0</v>
      </c>
      <c r="H86" s="6">
        <f t="shared" si="15"/>
        <v>0</v>
      </c>
      <c r="I86" s="6">
        <f t="shared" si="15"/>
        <v>0</v>
      </c>
      <c r="J86" s="6">
        <f t="shared" si="15"/>
        <v>0</v>
      </c>
      <c r="K86" s="6">
        <f t="shared" si="15"/>
        <v>0</v>
      </c>
      <c r="L86" s="6">
        <f t="shared" si="15"/>
        <v>0</v>
      </c>
      <c r="M86" s="6">
        <f t="shared" si="15"/>
        <v>0</v>
      </c>
      <c r="N86" s="6">
        <f t="shared" si="15"/>
        <v>0</v>
      </c>
      <c r="O86" s="6">
        <f t="shared" si="15"/>
        <v>0</v>
      </c>
      <c r="P86" s="6">
        <f t="shared" si="15"/>
        <v>0</v>
      </c>
      <c r="Q86" s="6">
        <f t="shared" si="15"/>
        <v>3515</v>
      </c>
      <c r="R86" s="6">
        <f t="shared" si="15"/>
        <v>271171.21</v>
      </c>
      <c r="S86" s="6">
        <f t="shared" si="15"/>
        <v>0</v>
      </c>
      <c r="T86" s="6">
        <f t="shared" si="15"/>
        <v>0</v>
      </c>
      <c r="U86" s="6">
        <f t="shared" si="15"/>
        <v>0</v>
      </c>
      <c r="V86" s="6">
        <f t="shared" si="15"/>
        <v>0</v>
      </c>
      <c r="W86" s="6">
        <f t="shared" si="15"/>
        <v>0</v>
      </c>
      <c r="X86" s="6">
        <f t="shared" si="15"/>
        <v>0</v>
      </c>
      <c r="Y86" s="6">
        <f t="shared" si="15"/>
        <v>13771.149999999998</v>
      </c>
      <c r="Z86" s="6">
        <f t="shared" si="15"/>
        <v>0</v>
      </c>
      <c r="AA86" s="6">
        <f t="shared" si="15"/>
        <v>0</v>
      </c>
      <c r="AB86" s="6">
        <f t="shared" si="15"/>
        <v>0</v>
      </c>
      <c r="AC86" s="6">
        <f t="shared" si="14"/>
        <v>288457.36000000004</v>
      </c>
      <c r="AD86" s="1"/>
    </row>
    <row r="87" spans="1:30" ht="9.75" customHeight="1">
      <c r="A87" s="4" t="s">
        <v>109</v>
      </c>
      <c r="B87" s="5" t="s">
        <v>51</v>
      </c>
      <c r="C87" s="6">
        <f aca="true" t="shared" si="16" ref="C87:AB87">+C20+C29+C38+C50+C59+C68+C74+C86</f>
        <v>11895847.140000002</v>
      </c>
      <c r="D87" s="6">
        <f t="shared" si="16"/>
        <v>0</v>
      </c>
      <c r="E87" s="6">
        <f t="shared" si="16"/>
        <v>126636</v>
      </c>
      <c r="F87" s="6">
        <f t="shared" si="16"/>
        <v>42711</v>
      </c>
      <c r="G87" s="6">
        <f t="shared" si="16"/>
        <v>24517</v>
      </c>
      <c r="H87" s="6">
        <f t="shared" si="16"/>
        <v>152245</v>
      </c>
      <c r="I87" s="6">
        <f t="shared" si="16"/>
        <v>1825</v>
      </c>
      <c r="J87" s="6">
        <f t="shared" si="16"/>
        <v>100</v>
      </c>
      <c r="K87" s="6">
        <f t="shared" si="16"/>
        <v>12909.74</v>
      </c>
      <c r="L87" s="6">
        <f t="shared" si="16"/>
        <v>6985</v>
      </c>
      <c r="M87" s="6">
        <f t="shared" si="16"/>
        <v>1000</v>
      </c>
      <c r="N87" s="6">
        <f t="shared" si="16"/>
        <v>1557829.9999999998</v>
      </c>
      <c r="O87" s="6">
        <f t="shared" si="16"/>
        <v>65061</v>
      </c>
      <c r="P87" s="6">
        <f t="shared" si="16"/>
        <v>14896.45</v>
      </c>
      <c r="Q87" s="6">
        <f t="shared" si="16"/>
        <v>3515</v>
      </c>
      <c r="R87" s="6">
        <f t="shared" si="16"/>
        <v>271171.21</v>
      </c>
      <c r="S87" s="6">
        <f t="shared" si="16"/>
        <v>56450.06</v>
      </c>
      <c r="T87" s="6">
        <f t="shared" si="16"/>
        <v>10760.2</v>
      </c>
      <c r="U87" s="6">
        <f t="shared" si="16"/>
        <v>0</v>
      </c>
      <c r="V87" s="6">
        <f t="shared" si="16"/>
        <v>0</v>
      </c>
      <c r="W87" s="6">
        <f t="shared" si="16"/>
        <v>0</v>
      </c>
      <c r="X87" s="6">
        <f t="shared" si="16"/>
        <v>39064.82</v>
      </c>
      <c r="Y87" s="6">
        <f t="shared" si="16"/>
        <v>5144306.27</v>
      </c>
      <c r="Z87" s="6">
        <f t="shared" si="16"/>
        <v>54781.86</v>
      </c>
      <c r="AA87" s="6">
        <f t="shared" si="16"/>
        <v>0</v>
      </c>
      <c r="AB87" s="6">
        <f t="shared" si="16"/>
        <v>0</v>
      </c>
      <c r="AC87" s="6">
        <f t="shared" si="14"/>
        <v>19482612.75</v>
      </c>
      <c r="AD87" s="1"/>
    </row>
    <row r="88" spans="1:30" ht="9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9.75" customHeight="1">
      <c r="A89" s="4" t="s">
        <v>110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9.75" customHeight="1">
      <c r="A90" s="4" t="s">
        <v>111</v>
      </c>
      <c r="B90" s="5" t="s">
        <v>112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27242.26</v>
      </c>
      <c r="Z90" s="6">
        <v>0</v>
      </c>
      <c r="AA90" s="6">
        <v>0</v>
      </c>
      <c r="AB90" s="6">
        <v>0</v>
      </c>
      <c r="AC90" s="6">
        <f>C90+D90+E90+F90+G90+H90+I90+J90+K90+L90+M90+N90+O90+P90+Q90+R90+S90+T90+U90+V90+W90+X90+Y90+Z90+AA90+AB90</f>
        <v>27242.26</v>
      </c>
      <c r="AD90" s="1"/>
    </row>
    <row r="91" spans="1:30" ht="9.75" customHeight="1">
      <c r="A91" s="4" t="s">
        <v>113</v>
      </c>
      <c r="B91" s="5" t="s">
        <v>114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334789.33</v>
      </c>
      <c r="Z91" s="6">
        <v>0</v>
      </c>
      <c r="AA91" s="6">
        <v>0</v>
      </c>
      <c r="AB91" s="6">
        <v>60973.95</v>
      </c>
      <c r="AC91" s="6">
        <f>C91+D91+E91+F91+G91+H91+I91+J91+K91+L91+M91+N91+O91+P91+Q91+R91+S91+T91+U91+V91+W91+X91+Y91+Z91+AA91+AB91</f>
        <v>395763.28</v>
      </c>
      <c r="AD91" s="1"/>
    </row>
    <row r="92" spans="1:30" ht="9.75" customHeight="1">
      <c r="A92" s="1"/>
      <c r="B92" s="5" t="s">
        <v>115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9.75" customHeight="1">
      <c r="A93" s="4" t="s">
        <v>116</v>
      </c>
      <c r="B93" s="5" t="s">
        <v>117</v>
      </c>
      <c r="C93" s="6">
        <v>387783.86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4763.2</v>
      </c>
      <c r="Z93" s="6">
        <v>0</v>
      </c>
      <c r="AA93" s="6">
        <v>0</v>
      </c>
      <c r="AB93" s="6">
        <v>0</v>
      </c>
      <c r="AC93" s="6">
        <f>C93+D93+E93+F93+G93+H93+I93+J93+K93+L93+M93+N93+O93+P93+Q93+R93+S93+T93+U93+V93+W93+X93+Y93+Z93+AA93+AB93</f>
        <v>392547.06</v>
      </c>
      <c r="AD93" s="1"/>
    </row>
    <row r="94" spans="1:30" ht="9.75" customHeight="1">
      <c r="A94" s="1"/>
      <c r="B94" s="5" t="s">
        <v>118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9.75" customHeight="1">
      <c r="A95" s="4" t="s">
        <v>119</v>
      </c>
      <c r="B95" s="5" t="s">
        <v>120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f>C95+D95+E95+F95+G95+H95+I95+J95+K95+L95+M95+N95+O95+P95+Q95+R95+S95+T95+U95+V95+W95+X95+Y95+Z95+AA95+AB95</f>
        <v>0</v>
      </c>
      <c r="AD95" s="1"/>
    </row>
    <row r="96" spans="1:30" ht="9.75" customHeight="1">
      <c r="A96" s="4" t="s">
        <v>121</v>
      </c>
      <c r="B96" s="4" t="s">
        <v>122</v>
      </c>
      <c r="C96" s="6">
        <f aca="true" t="shared" si="17" ref="C96:AB96">+SUM(C90:C91)-C93-C95</f>
        <v>-387783.86</v>
      </c>
      <c r="D96" s="6">
        <f t="shared" si="17"/>
        <v>0</v>
      </c>
      <c r="E96" s="6">
        <f t="shared" si="17"/>
        <v>0</v>
      </c>
      <c r="F96" s="6">
        <f t="shared" si="17"/>
        <v>0</v>
      </c>
      <c r="G96" s="6">
        <f t="shared" si="17"/>
        <v>0</v>
      </c>
      <c r="H96" s="6">
        <f t="shared" si="17"/>
        <v>0</v>
      </c>
      <c r="I96" s="6">
        <f t="shared" si="17"/>
        <v>0</v>
      </c>
      <c r="J96" s="6">
        <f t="shared" si="17"/>
        <v>0</v>
      </c>
      <c r="K96" s="6">
        <f t="shared" si="17"/>
        <v>0</v>
      </c>
      <c r="L96" s="6">
        <f t="shared" si="17"/>
        <v>0</v>
      </c>
      <c r="M96" s="6">
        <f t="shared" si="17"/>
        <v>0</v>
      </c>
      <c r="N96" s="6">
        <f t="shared" si="17"/>
        <v>0</v>
      </c>
      <c r="O96" s="6">
        <f t="shared" si="17"/>
        <v>0</v>
      </c>
      <c r="P96" s="6">
        <f t="shared" si="17"/>
        <v>0</v>
      </c>
      <c r="Q96" s="6">
        <f t="shared" si="17"/>
        <v>0</v>
      </c>
      <c r="R96" s="6">
        <f t="shared" si="17"/>
        <v>0</v>
      </c>
      <c r="S96" s="6">
        <f t="shared" si="17"/>
        <v>0</v>
      </c>
      <c r="T96" s="6">
        <f t="shared" si="17"/>
        <v>0</v>
      </c>
      <c r="U96" s="6">
        <f t="shared" si="17"/>
        <v>0</v>
      </c>
      <c r="V96" s="6">
        <f t="shared" si="17"/>
        <v>0</v>
      </c>
      <c r="W96" s="6">
        <f t="shared" si="17"/>
        <v>0</v>
      </c>
      <c r="X96" s="6">
        <f t="shared" si="17"/>
        <v>0</v>
      </c>
      <c r="Y96" s="6">
        <f t="shared" si="17"/>
        <v>357268.39</v>
      </c>
      <c r="Z96" s="6">
        <f t="shared" si="17"/>
        <v>0</v>
      </c>
      <c r="AA96" s="6">
        <f t="shared" si="17"/>
        <v>0</v>
      </c>
      <c r="AB96" s="6">
        <f t="shared" si="17"/>
        <v>60973.95</v>
      </c>
      <c r="AC96" s="6">
        <f>C96+D96+E96+F96+G96+H96+I96+J96+K96+L96+M96+N96+O96+P96+Q96+R96+S96+T96+U96+V96+W96+X96+Y96+Z96+AA96+AB96</f>
        <v>30458.480000000025</v>
      </c>
      <c r="AD96" s="1"/>
    </row>
    <row r="97" spans="1:30" ht="9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9.75" customHeight="1">
      <c r="A98" s="4" t="s">
        <v>123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9.75" customHeight="1">
      <c r="A99" s="4" t="s">
        <v>124</v>
      </c>
      <c r="B99" s="5" t="s">
        <v>125</v>
      </c>
      <c r="C99" s="6">
        <f aca="true" t="shared" si="18" ref="C99:AB99">+C96</f>
        <v>-387783.86</v>
      </c>
      <c r="D99" s="6">
        <f t="shared" si="18"/>
        <v>0</v>
      </c>
      <c r="E99" s="6">
        <f t="shared" si="18"/>
        <v>0</v>
      </c>
      <c r="F99" s="6">
        <f t="shared" si="18"/>
        <v>0</v>
      </c>
      <c r="G99" s="6">
        <f t="shared" si="18"/>
        <v>0</v>
      </c>
      <c r="H99" s="6">
        <f t="shared" si="18"/>
        <v>0</v>
      </c>
      <c r="I99" s="6">
        <f t="shared" si="18"/>
        <v>0</v>
      </c>
      <c r="J99" s="6">
        <f t="shared" si="18"/>
        <v>0</v>
      </c>
      <c r="K99" s="6">
        <f t="shared" si="18"/>
        <v>0</v>
      </c>
      <c r="L99" s="6">
        <f t="shared" si="18"/>
        <v>0</v>
      </c>
      <c r="M99" s="6">
        <f t="shared" si="18"/>
        <v>0</v>
      </c>
      <c r="N99" s="6">
        <f t="shared" si="18"/>
        <v>0</v>
      </c>
      <c r="O99" s="6">
        <f t="shared" si="18"/>
        <v>0</v>
      </c>
      <c r="P99" s="6">
        <f t="shared" si="18"/>
        <v>0</v>
      </c>
      <c r="Q99" s="6">
        <f t="shared" si="18"/>
        <v>0</v>
      </c>
      <c r="R99" s="6">
        <f t="shared" si="18"/>
        <v>0</v>
      </c>
      <c r="S99" s="6">
        <f t="shared" si="18"/>
        <v>0</v>
      </c>
      <c r="T99" s="6">
        <f t="shared" si="18"/>
        <v>0</v>
      </c>
      <c r="U99" s="6">
        <f t="shared" si="18"/>
        <v>0</v>
      </c>
      <c r="V99" s="6">
        <f t="shared" si="18"/>
        <v>0</v>
      </c>
      <c r="W99" s="6">
        <f t="shared" si="18"/>
        <v>0</v>
      </c>
      <c r="X99" s="6">
        <f t="shared" si="18"/>
        <v>0</v>
      </c>
      <c r="Y99" s="6">
        <f t="shared" si="18"/>
        <v>357268.39</v>
      </c>
      <c r="Z99" s="6">
        <f t="shared" si="18"/>
        <v>0</v>
      </c>
      <c r="AA99" s="6">
        <f t="shared" si="18"/>
        <v>0</v>
      </c>
      <c r="AB99" s="6">
        <f t="shared" si="18"/>
        <v>60973.95</v>
      </c>
      <c r="AC99" s="6">
        <f>C99+D99+E99+F99+G99+H99+I99+J99+K99+L99+M99+N99+O99+P99+Q99+R99+S99+T99+U99+V99+W99+X99+Y99+Z99+AA99+AB99</f>
        <v>30458.480000000025</v>
      </c>
      <c r="AD99" s="1"/>
    </row>
    <row r="100" spans="1:30" ht="9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9.75" customHeight="1">
      <c r="A101" s="4" t="s">
        <v>126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9.75" customHeight="1">
      <c r="A102" s="4" t="s">
        <v>127</v>
      </c>
      <c r="B102" s="5" t="s">
        <v>125</v>
      </c>
      <c r="C102" s="6">
        <f aca="true" t="shared" si="19" ref="C102:AB102">+C10-C87+C96</f>
        <v>-2.444721758365631E-09</v>
      </c>
      <c r="D102" s="6">
        <f t="shared" si="19"/>
        <v>0</v>
      </c>
      <c r="E102" s="6">
        <f t="shared" si="19"/>
        <v>0</v>
      </c>
      <c r="F102" s="6">
        <f t="shared" si="19"/>
        <v>0</v>
      </c>
      <c r="G102" s="6">
        <f t="shared" si="19"/>
        <v>0</v>
      </c>
      <c r="H102" s="6">
        <f t="shared" si="19"/>
        <v>0</v>
      </c>
      <c r="I102" s="6">
        <f t="shared" si="19"/>
        <v>0</v>
      </c>
      <c r="J102" s="6">
        <f t="shared" si="19"/>
        <v>-100</v>
      </c>
      <c r="K102" s="6">
        <f t="shared" si="19"/>
        <v>-12909.74</v>
      </c>
      <c r="L102" s="6">
        <f t="shared" si="19"/>
        <v>0</v>
      </c>
      <c r="M102" s="6">
        <f t="shared" si="19"/>
        <v>0</v>
      </c>
      <c r="N102" s="6">
        <f t="shared" si="19"/>
        <v>2.3283064365386963E-10</v>
      </c>
      <c r="O102" s="6">
        <f t="shared" si="19"/>
        <v>0</v>
      </c>
      <c r="P102" s="6">
        <f t="shared" si="19"/>
        <v>-14896.45</v>
      </c>
      <c r="Q102" s="6">
        <f t="shared" si="19"/>
        <v>0</v>
      </c>
      <c r="R102" s="6">
        <f t="shared" si="19"/>
        <v>97507.43</v>
      </c>
      <c r="S102" s="6">
        <f t="shared" si="19"/>
        <v>56143.94</v>
      </c>
      <c r="T102" s="6">
        <f t="shared" si="19"/>
        <v>1739.7999999999993</v>
      </c>
      <c r="U102" s="6">
        <f t="shared" si="19"/>
        <v>0</v>
      </c>
      <c r="V102" s="6">
        <f t="shared" si="19"/>
        <v>1533</v>
      </c>
      <c r="W102" s="6">
        <f t="shared" si="19"/>
        <v>543.44</v>
      </c>
      <c r="X102" s="6">
        <f t="shared" si="19"/>
        <v>10935.18</v>
      </c>
      <c r="Y102" s="6">
        <f t="shared" si="19"/>
        <v>-468321.04999999946</v>
      </c>
      <c r="Z102" s="6">
        <f t="shared" si="19"/>
        <v>13968.14</v>
      </c>
      <c r="AA102" s="6">
        <f t="shared" si="19"/>
        <v>25047.68</v>
      </c>
      <c r="AB102" s="6">
        <f t="shared" si="19"/>
        <v>60973.95</v>
      </c>
      <c r="AC102" s="6">
        <f>C102+D102+E102+F102+G102+H102+I102+J102+K102+L102+M102+N102+O102+P102+Q102+R102+S102+T102+U102+V102+W102+X102+Y102+Z102+AA102+AB102</f>
        <v>-227834.68000000168</v>
      </c>
      <c r="AD102" s="1"/>
    </row>
    <row r="103" spans="1:30" ht="9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9.75" customHeight="1">
      <c r="A104" s="4" t="s">
        <v>128</v>
      </c>
      <c r="B104" s="5" t="s">
        <v>129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100</v>
      </c>
      <c r="K104" s="6">
        <v>12909.74</v>
      </c>
      <c r="L104" s="6">
        <v>0</v>
      </c>
      <c r="M104" s="6">
        <v>0</v>
      </c>
      <c r="N104" s="6">
        <v>0</v>
      </c>
      <c r="O104" s="6">
        <v>0</v>
      </c>
      <c r="P104" s="6">
        <v>14896.45</v>
      </c>
      <c r="Q104" s="6">
        <v>0</v>
      </c>
      <c r="R104" s="6">
        <v>0</v>
      </c>
      <c r="S104" s="6">
        <v>0</v>
      </c>
      <c r="T104" s="6">
        <v>0</v>
      </c>
      <c r="U104" s="6">
        <v>0</v>
      </c>
      <c r="V104" s="6">
        <v>1498</v>
      </c>
      <c r="W104" s="6">
        <v>1196.77</v>
      </c>
      <c r="X104" s="6">
        <v>25244.34</v>
      </c>
      <c r="Y104" s="6">
        <v>1739601.77</v>
      </c>
      <c r="Z104" s="6">
        <v>105620.4</v>
      </c>
      <c r="AA104" s="6">
        <v>22812.8</v>
      </c>
      <c r="AB104" s="6">
        <v>284262.2</v>
      </c>
      <c r="AC104" s="6">
        <f>C104+D104+E104+F104+G104+H104+I104+J104+K104+L104+M104+N104+O104+P104+Q104+R104+S104+T104+U104+V104+W104+X104+Y104+Z104+AA104+AB104</f>
        <v>2208142.47</v>
      </c>
      <c r="AD104" s="1"/>
    </row>
    <row r="105" spans="1:30" ht="9.75" customHeight="1">
      <c r="A105" s="4" t="s">
        <v>130</v>
      </c>
      <c r="B105" s="5" t="s">
        <v>125</v>
      </c>
      <c r="C105" s="6">
        <f aca="true" t="shared" si="20" ref="C105:AB105">+C102+C104</f>
        <v>-2.444721758365631E-09</v>
      </c>
      <c r="D105" s="6">
        <f t="shared" si="20"/>
        <v>0</v>
      </c>
      <c r="E105" s="6">
        <f t="shared" si="20"/>
        <v>0</v>
      </c>
      <c r="F105" s="6">
        <f t="shared" si="20"/>
        <v>0</v>
      </c>
      <c r="G105" s="6">
        <f t="shared" si="20"/>
        <v>0</v>
      </c>
      <c r="H105" s="6">
        <f t="shared" si="20"/>
        <v>0</v>
      </c>
      <c r="I105" s="6">
        <f t="shared" si="20"/>
        <v>0</v>
      </c>
      <c r="J105" s="6">
        <f t="shared" si="20"/>
        <v>0</v>
      </c>
      <c r="K105" s="6">
        <f t="shared" si="20"/>
        <v>0</v>
      </c>
      <c r="L105" s="6">
        <f t="shared" si="20"/>
        <v>0</v>
      </c>
      <c r="M105" s="6">
        <f t="shared" si="20"/>
        <v>0</v>
      </c>
      <c r="N105" s="6">
        <f t="shared" si="20"/>
        <v>2.3283064365386963E-10</v>
      </c>
      <c r="O105" s="6">
        <f t="shared" si="20"/>
        <v>0</v>
      </c>
      <c r="P105" s="6">
        <f t="shared" si="20"/>
        <v>0</v>
      </c>
      <c r="Q105" s="6">
        <f t="shared" si="20"/>
        <v>0</v>
      </c>
      <c r="R105" s="6">
        <f t="shared" si="20"/>
        <v>97507.43</v>
      </c>
      <c r="S105" s="6">
        <f t="shared" si="20"/>
        <v>56143.94</v>
      </c>
      <c r="T105" s="6">
        <f t="shared" si="20"/>
        <v>1739.7999999999993</v>
      </c>
      <c r="U105" s="6">
        <f t="shared" si="20"/>
        <v>0</v>
      </c>
      <c r="V105" s="6">
        <f t="shared" si="20"/>
        <v>3031</v>
      </c>
      <c r="W105" s="6">
        <f t="shared" si="20"/>
        <v>1740.21</v>
      </c>
      <c r="X105" s="6">
        <f t="shared" si="20"/>
        <v>36179.520000000004</v>
      </c>
      <c r="Y105" s="6">
        <f t="shared" si="20"/>
        <v>1271280.7200000007</v>
      </c>
      <c r="Z105" s="6">
        <f t="shared" si="20"/>
        <v>119588.54</v>
      </c>
      <c r="AA105" s="6">
        <f t="shared" si="20"/>
        <v>47860.479999999996</v>
      </c>
      <c r="AB105" s="6">
        <f t="shared" si="20"/>
        <v>345236.15</v>
      </c>
      <c r="AC105" s="6">
        <f>C105+D105+E105+F105+G105+H105+I105+J105+K105+L105+M105+N105+O105+P105+Q105+R105+S105+T105+U105+V105+W105+X105+Y105+Z105+AA105+AB105</f>
        <v>1980307.7899999986</v>
      </c>
      <c r="AD105" s="1"/>
    </row>
  </sheetData>
  <sheetProtection sheet="1" objects="1" scenarios="1"/>
  <mergeCells count="30">
    <mergeCell ref="U75:Z75"/>
    <mergeCell ref="U76:Y76"/>
    <mergeCell ref="AA75:AF75"/>
    <mergeCell ref="AA76:AE76"/>
    <mergeCell ref="U39:Z39"/>
    <mergeCell ref="U40:Y40"/>
    <mergeCell ref="AA39:AF39"/>
    <mergeCell ref="AA40:AE40"/>
    <mergeCell ref="C75:H75"/>
    <mergeCell ref="C76:G76"/>
    <mergeCell ref="I75:N75"/>
    <mergeCell ref="I76:M76"/>
    <mergeCell ref="O75:T75"/>
    <mergeCell ref="O76:S76"/>
    <mergeCell ref="U1:Z1"/>
    <mergeCell ref="U2:Y2"/>
    <mergeCell ref="AA1:AF1"/>
    <mergeCell ref="AA2:AE2"/>
    <mergeCell ref="C39:H39"/>
    <mergeCell ref="C40:G40"/>
    <mergeCell ref="I39:N39"/>
    <mergeCell ref="I40:M40"/>
    <mergeCell ref="O39:T39"/>
    <mergeCell ref="O40:S40"/>
    <mergeCell ref="C1:H1"/>
    <mergeCell ref="C2:G2"/>
    <mergeCell ref="I1:N1"/>
    <mergeCell ref="I2:M2"/>
    <mergeCell ref="O1:T1"/>
    <mergeCell ref="O2:S2"/>
  </mergeCells>
  <printOptions/>
  <pageMargins left="0" right="0" top="1.25" bottom="0" header="0.2" footer="0.5"/>
  <pageSetup orientation="landscape" paperSize="5" r:id="rId1"/>
  <headerFooter>
    <oddHeader>&amp;CPIKE COUNTY BOARD OF EDUCATION
FUNDING AND EXPENDITURE REPORT FOR ACCOUNTABILITY
GOVERNMENTAL - GENERAL FUND TYPE BY FUND SOURCE
FOR THE FISCAL YEAR ENDED SEPTEMBER 30, 2018</oddHeader>
  </headerFooter>
  <rowBreaks count="2" manualBreakCount="2">
    <brk id="38" max="255" man="1"/>
    <brk id="74" max="255" man="1"/>
  </rowBreaks>
  <colBreaks count="4" manualBreakCount="4">
    <brk id="8" max="65535" man="1"/>
    <brk id="14" max="65535" man="1"/>
    <brk id="20" max="65535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Pike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Hornsby</dc:creator>
  <cp:keywords/>
  <dc:description/>
  <cp:lastModifiedBy>Jennifer Hornsby</cp:lastModifiedBy>
  <dcterms:created xsi:type="dcterms:W3CDTF">2019-01-03T17:08:05Z</dcterms:created>
  <dcterms:modified xsi:type="dcterms:W3CDTF">2019-01-03T17:12:54Z</dcterms:modified>
  <cp:category/>
  <cp:version/>
  <cp:contentType/>
  <cp:contentStatus/>
</cp:coreProperties>
</file>